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texasedu-my.sharepoint.com/personal/brooks_straub_tea_texas_gov/Documents/Documents/"/>
    </mc:Choice>
  </mc:AlternateContent>
  <xr:revisionPtr revIDLastSave="0" documentId="8_{C02A8A3C-9983-4A88-AAE2-E218DF44E636}" xr6:coauthVersionLast="47" xr6:coauthVersionMax="47" xr10:uidLastSave="{00000000-0000-0000-0000-000000000000}"/>
  <bookViews>
    <workbookView xWindow="28680" yWindow="330" windowWidth="29040" windowHeight="15990" xr2:uid="{B68D394A-7CEA-41BB-A14C-8BFB7F53FBD8}"/>
  </bookViews>
  <sheets>
    <sheet name="Introduction" sheetId="3" r:id="rId1"/>
    <sheet name="Campus Data" sheetId="1" r:id="rId2"/>
    <sheet name="Overview"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13" i="1" l="1"/>
  <c r="AO14" i="1"/>
  <c r="AO15" i="1"/>
  <c r="AO16" i="1"/>
  <c r="AO17" i="1"/>
  <c r="AO18" i="1"/>
  <c r="O9" i="2" s="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S12" i="1"/>
  <c r="G4" i="1" s="1"/>
  <c r="T12" i="1"/>
  <c r="H4" i="1" s="1"/>
  <c r="U12" i="1"/>
  <c r="V12" i="1"/>
  <c r="W12" i="1"/>
  <c r="X12" i="1"/>
  <c r="L4" i="1" s="1"/>
  <c r="Y12" i="1"/>
  <c r="M4" i="1" s="1"/>
  <c r="Z12" i="1"/>
  <c r="N4" i="1" s="1"/>
  <c r="I4" i="1"/>
  <c r="J4" i="1"/>
  <c r="K4" i="1"/>
  <c r="G12" i="1"/>
  <c r="G3" i="1" s="1"/>
  <c r="H12" i="1"/>
  <c r="H3" i="1" s="1"/>
  <c r="I12" i="1"/>
  <c r="J12" i="1"/>
  <c r="J3" i="1" s="1"/>
  <c r="K12" i="1"/>
  <c r="K3" i="1" s="1"/>
  <c r="L12" i="1"/>
  <c r="L3" i="1" s="1"/>
  <c r="M12" i="1"/>
  <c r="N12" i="1"/>
  <c r="O12" i="1"/>
  <c r="C4" i="1" s="1"/>
  <c r="P12" i="1"/>
  <c r="D4" i="1" s="1"/>
  <c r="Q12" i="1"/>
  <c r="E4" i="1" s="1"/>
  <c r="R12" i="1"/>
  <c r="F4" i="1" s="1"/>
  <c r="I3" i="1"/>
  <c r="M3" i="1"/>
  <c r="N3" i="1"/>
  <c r="AD13" i="1"/>
  <c r="AE13" i="1"/>
  <c r="AF13" i="1"/>
  <c r="AG13" i="1"/>
  <c r="AH13" i="1"/>
  <c r="AI13" i="1"/>
  <c r="AJ13" i="1"/>
  <c r="AK13" i="1"/>
  <c r="AL13" i="1"/>
  <c r="AM13" i="1"/>
  <c r="AD14" i="1"/>
  <c r="AE14" i="1"/>
  <c r="AF14" i="1"/>
  <c r="AG14" i="1"/>
  <c r="AH14" i="1"/>
  <c r="AI14" i="1"/>
  <c r="AJ14" i="1"/>
  <c r="AK14" i="1"/>
  <c r="AL14" i="1"/>
  <c r="AM14" i="1"/>
  <c r="AD15" i="1"/>
  <c r="AE15" i="1"/>
  <c r="AF15" i="1"/>
  <c r="AG15" i="1"/>
  <c r="AH15" i="1"/>
  <c r="AI15" i="1"/>
  <c r="AJ15" i="1"/>
  <c r="AK15" i="1"/>
  <c r="AL15" i="1"/>
  <c r="AM15" i="1"/>
  <c r="AD16" i="1"/>
  <c r="AE16" i="1"/>
  <c r="AF16" i="1"/>
  <c r="AG16" i="1"/>
  <c r="AH16" i="1"/>
  <c r="AI16" i="1"/>
  <c r="AJ16" i="1"/>
  <c r="AK16" i="1"/>
  <c r="AL16" i="1"/>
  <c r="AM16" i="1"/>
  <c r="AD17" i="1"/>
  <c r="AE17" i="1"/>
  <c r="AF17" i="1"/>
  <c r="AG17" i="1"/>
  <c r="AH17" i="1"/>
  <c r="AI17" i="1"/>
  <c r="AJ17" i="1"/>
  <c r="AK17" i="1"/>
  <c r="AL17" i="1"/>
  <c r="AM17" i="1"/>
  <c r="AD18" i="1"/>
  <c r="AE18" i="1"/>
  <c r="AF18" i="1"/>
  <c r="AG18" i="1"/>
  <c r="AH18" i="1"/>
  <c r="AI18" i="1"/>
  <c r="AJ18" i="1"/>
  <c r="AK18" i="1"/>
  <c r="AL18" i="1"/>
  <c r="AM18" i="1"/>
  <c r="AD19" i="1"/>
  <c r="AE19" i="1"/>
  <c r="AF19" i="1"/>
  <c r="AG19" i="1"/>
  <c r="AH19" i="1"/>
  <c r="AI19" i="1"/>
  <c r="AJ19" i="1"/>
  <c r="AK19" i="1"/>
  <c r="AL19" i="1"/>
  <c r="AM19" i="1"/>
  <c r="AD20" i="1"/>
  <c r="AE20" i="1"/>
  <c r="AF20" i="1"/>
  <c r="AG20" i="1"/>
  <c r="AH20" i="1"/>
  <c r="AI20" i="1"/>
  <c r="AJ20" i="1"/>
  <c r="AK20" i="1"/>
  <c r="AL20" i="1"/>
  <c r="AM20" i="1"/>
  <c r="AD21" i="1"/>
  <c r="AE21" i="1"/>
  <c r="AF21" i="1"/>
  <c r="AG21" i="1"/>
  <c r="AH21" i="1"/>
  <c r="AI21" i="1"/>
  <c r="AJ21" i="1"/>
  <c r="AK21" i="1"/>
  <c r="AL21" i="1"/>
  <c r="AM21" i="1"/>
  <c r="AD22" i="1"/>
  <c r="AE22" i="1"/>
  <c r="AF22" i="1"/>
  <c r="AG22" i="1"/>
  <c r="AH22" i="1"/>
  <c r="AI22" i="1"/>
  <c r="AJ22" i="1"/>
  <c r="AK22" i="1"/>
  <c r="AL22" i="1"/>
  <c r="AM22" i="1"/>
  <c r="AD23" i="1"/>
  <c r="AE23" i="1"/>
  <c r="AF23" i="1"/>
  <c r="AG23" i="1"/>
  <c r="AH23" i="1"/>
  <c r="AI23" i="1"/>
  <c r="AJ23" i="1"/>
  <c r="AK23" i="1"/>
  <c r="AL23" i="1"/>
  <c r="AM23" i="1"/>
  <c r="AD24" i="1"/>
  <c r="AE24" i="1"/>
  <c r="AF24" i="1"/>
  <c r="AG24" i="1"/>
  <c r="AH24" i="1"/>
  <c r="AI24" i="1"/>
  <c r="AJ24" i="1"/>
  <c r="AK24" i="1"/>
  <c r="AL24" i="1"/>
  <c r="AM24" i="1"/>
  <c r="AD25" i="1"/>
  <c r="AE25" i="1"/>
  <c r="AF25" i="1"/>
  <c r="AG25" i="1"/>
  <c r="AH25" i="1"/>
  <c r="AI25" i="1"/>
  <c r="AJ25" i="1"/>
  <c r="AK25" i="1"/>
  <c r="AL25" i="1"/>
  <c r="AM25" i="1"/>
  <c r="AD26" i="1"/>
  <c r="AE26" i="1"/>
  <c r="AF26" i="1"/>
  <c r="AG26" i="1"/>
  <c r="AH26" i="1"/>
  <c r="AI26" i="1"/>
  <c r="AJ26" i="1"/>
  <c r="AK26" i="1"/>
  <c r="AL26" i="1"/>
  <c r="AM26" i="1"/>
  <c r="AD27" i="1"/>
  <c r="AE27" i="1"/>
  <c r="AF27" i="1"/>
  <c r="AG27" i="1"/>
  <c r="AH27" i="1"/>
  <c r="AI27" i="1"/>
  <c r="AJ27" i="1"/>
  <c r="AK27" i="1"/>
  <c r="AL27" i="1"/>
  <c r="AM27" i="1"/>
  <c r="AD28" i="1"/>
  <c r="AE28" i="1"/>
  <c r="AF28" i="1"/>
  <c r="AG28" i="1"/>
  <c r="AH28" i="1"/>
  <c r="AI28" i="1"/>
  <c r="AJ28" i="1"/>
  <c r="AK28" i="1"/>
  <c r="AL28" i="1"/>
  <c r="AM28" i="1"/>
  <c r="AD29" i="1"/>
  <c r="AE29" i="1"/>
  <c r="AF29" i="1"/>
  <c r="AG29" i="1"/>
  <c r="AH29" i="1"/>
  <c r="AI29" i="1"/>
  <c r="AJ29" i="1"/>
  <c r="AK29" i="1"/>
  <c r="AL29" i="1"/>
  <c r="AM29" i="1"/>
  <c r="AD30" i="1"/>
  <c r="AE30" i="1"/>
  <c r="AF30" i="1"/>
  <c r="AG30" i="1"/>
  <c r="AH30" i="1"/>
  <c r="AI30" i="1"/>
  <c r="AJ30" i="1"/>
  <c r="AK30" i="1"/>
  <c r="AL30" i="1"/>
  <c r="AM30" i="1"/>
  <c r="AD31" i="1"/>
  <c r="AE31" i="1"/>
  <c r="AF31" i="1"/>
  <c r="AG31" i="1"/>
  <c r="AH31" i="1"/>
  <c r="AI31" i="1"/>
  <c r="AJ31" i="1"/>
  <c r="AK31" i="1"/>
  <c r="AL31" i="1"/>
  <c r="AM31" i="1"/>
  <c r="AD32" i="1"/>
  <c r="AE32" i="1"/>
  <c r="AF32" i="1"/>
  <c r="AG32" i="1"/>
  <c r="AH32" i="1"/>
  <c r="AI32" i="1"/>
  <c r="AJ32" i="1"/>
  <c r="AK32" i="1"/>
  <c r="AL32" i="1"/>
  <c r="AM32" i="1"/>
  <c r="AD33" i="1"/>
  <c r="AE33" i="1"/>
  <c r="AF33" i="1"/>
  <c r="AG33" i="1"/>
  <c r="AH33" i="1"/>
  <c r="AI33" i="1"/>
  <c r="AJ33" i="1"/>
  <c r="AK33" i="1"/>
  <c r="AL33" i="1"/>
  <c r="AM33" i="1"/>
  <c r="AD34" i="1"/>
  <c r="AE34" i="1"/>
  <c r="AF34" i="1"/>
  <c r="AG34" i="1"/>
  <c r="AH34" i="1"/>
  <c r="AI34" i="1"/>
  <c r="AJ34" i="1"/>
  <c r="AK34" i="1"/>
  <c r="AL34" i="1"/>
  <c r="AM34" i="1"/>
  <c r="AD35" i="1"/>
  <c r="AE35" i="1"/>
  <c r="AF35" i="1"/>
  <c r="AG35" i="1"/>
  <c r="AH35" i="1"/>
  <c r="AI35" i="1"/>
  <c r="AJ35" i="1"/>
  <c r="AK35" i="1"/>
  <c r="AL35" i="1"/>
  <c r="AM35" i="1"/>
  <c r="AD36" i="1"/>
  <c r="AE36" i="1"/>
  <c r="AF36" i="1"/>
  <c r="AG36" i="1"/>
  <c r="AH36" i="1"/>
  <c r="AI36" i="1"/>
  <c r="AJ36" i="1"/>
  <c r="AK36" i="1"/>
  <c r="AL36" i="1"/>
  <c r="AM36" i="1"/>
  <c r="AD37" i="1"/>
  <c r="AE37" i="1"/>
  <c r="AF37" i="1"/>
  <c r="AG37" i="1"/>
  <c r="AH37" i="1"/>
  <c r="AI37" i="1"/>
  <c r="AJ37" i="1"/>
  <c r="AK37" i="1"/>
  <c r="AL37" i="1"/>
  <c r="AM37" i="1"/>
  <c r="AD38" i="1"/>
  <c r="AE38" i="1"/>
  <c r="AF38" i="1"/>
  <c r="AG38" i="1"/>
  <c r="AH38" i="1"/>
  <c r="AI38" i="1"/>
  <c r="AJ38" i="1"/>
  <c r="AK38" i="1"/>
  <c r="AL38" i="1"/>
  <c r="AM38" i="1"/>
  <c r="AD39" i="1"/>
  <c r="AE39" i="1"/>
  <c r="AF39" i="1"/>
  <c r="AG39" i="1"/>
  <c r="AH39" i="1"/>
  <c r="AI39" i="1"/>
  <c r="AJ39" i="1"/>
  <c r="AK39" i="1"/>
  <c r="AL39" i="1"/>
  <c r="AM39" i="1"/>
  <c r="AD40" i="1"/>
  <c r="AE40" i="1"/>
  <c r="AF40" i="1"/>
  <c r="AG40" i="1"/>
  <c r="AH40" i="1"/>
  <c r="AI40" i="1"/>
  <c r="AJ40" i="1"/>
  <c r="AK40" i="1"/>
  <c r="AL40" i="1"/>
  <c r="AM40" i="1"/>
  <c r="AD41" i="1"/>
  <c r="AE41" i="1"/>
  <c r="AF41" i="1"/>
  <c r="AG41" i="1"/>
  <c r="AH41" i="1"/>
  <c r="AI41" i="1"/>
  <c r="AJ41" i="1"/>
  <c r="AK41" i="1"/>
  <c r="AL41" i="1"/>
  <c r="AM41" i="1"/>
  <c r="AD42" i="1"/>
  <c r="AE42" i="1"/>
  <c r="AF42" i="1"/>
  <c r="AG42" i="1"/>
  <c r="AH42" i="1"/>
  <c r="AI42" i="1"/>
  <c r="AJ42" i="1"/>
  <c r="AK42" i="1"/>
  <c r="AL42" i="1"/>
  <c r="AM42" i="1"/>
  <c r="AD43" i="1"/>
  <c r="AE43" i="1"/>
  <c r="AF43" i="1"/>
  <c r="AG43" i="1"/>
  <c r="AH43" i="1"/>
  <c r="AI43" i="1"/>
  <c r="AJ43" i="1"/>
  <c r="AK43" i="1"/>
  <c r="AL43" i="1"/>
  <c r="AM43" i="1"/>
  <c r="AD44" i="1"/>
  <c r="AE44" i="1"/>
  <c r="AF44" i="1"/>
  <c r="AG44" i="1"/>
  <c r="AH44" i="1"/>
  <c r="AI44" i="1"/>
  <c r="AJ44" i="1"/>
  <c r="AK44" i="1"/>
  <c r="AL44" i="1"/>
  <c r="AM44" i="1"/>
  <c r="AD45" i="1"/>
  <c r="AE45" i="1"/>
  <c r="AF45" i="1"/>
  <c r="AG45" i="1"/>
  <c r="AH45" i="1"/>
  <c r="AI45" i="1"/>
  <c r="AJ45" i="1"/>
  <c r="AK45" i="1"/>
  <c r="AL45" i="1"/>
  <c r="AM45" i="1"/>
  <c r="AD46" i="1"/>
  <c r="AE46" i="1"/>
  <c r="AF46" i="1"/>
  <c r="AG46" i="1"/>
  <c r="AH46" i="1"/>
  <c r="AI46" i="1"/>
  <c r="AJ46" i="1"/>
  <c r="AK46" i="1"/>
  <c r="AL46" i="1"/>
  <c r="AM46" i="1"/>
  <c r="AD47" i="1"/>
  <c r="AE47" i="1"/>
  <c r="AF47" i="1"/>
  <c r="AG47" i="1"/>
  <c r="AH47" i="1"/>
  <c r="AI47" i="1"/>
  <c r="AJ47" i="1"/>
  <c r="AK47" i="1"/>
  <c r="AL47" i="1"/>
  <c r="AM47" i="1"/>
  <c r="AD48" i="1"/>
  <c r="AE48" i="1"/>
  <c r="AF48" i="1"/>
  <c r="AG48" i="1"/>
  <c r="AH48" i="1"/>
  <c r="AI48" i="1"/>
  <c r="AJ48" i="1"/>
  <c r="AK48" i="1"/>
  <c r="AL48" i="1"/>
  <c r="AM48" i="1"/>
  <c r="AD49" i="1"/>
  <c r="AE49" i="1"/>
  <c r="AF49" i="1"/>
  <c r="AG49" i="1"/>
  <c r="AH49" i="1"/>
  <c r="AI49" i="1"/>
  <c r="AJ49" i="1"/>
  <c r="AK49" i="1"/>
  <c r="AL49" i="1"/>
  <c r="AM49" i="1"/>
  <c r="AD50" i="1"/>
  <c r="AE50" i="1"/>
  <c r="AF50" i="1"/>
  <c r="AG50" i="1"/>
  <c r="AH50" i="1"/>
  <c r="AI50" i="1"/>
  <c r="AJ50" i="1"/>
  <c r="AK50" i="1"/>
  <c r="AL50" i="1"/>
  <c r="AM50" i="1"/>
  <c r="AD51" i="1"/>
  <c r="AE51" i="1"/>
  <c r="AF51" i="1"/>
  <c r="AG51" i="1"/>
  <c r="AH51" i="1"/>
  <c r="AI51" i="1"/>
  <c r="AJ51" i="1"/>
  <c r="AK51" i="1"/>
  <c r="AL51" i="1"/>
  <c r="AM51" i="1"/>
  <c r="AD52" i="1"/>
  <c r="AE52" i="1"/>
  <c r="AF52" i="1"/>
  <c r="AG52" i="1"/>
  <c r="AH52" i="1"/>
  <c r="AI52" i="1"/>
  <c r="AJ52" i="1"/>
  <c r="AK52" i="1"/>
  <c r="AL52" i="1"/>
  <c r="AM52" i="1"/>
  <c r="AD53" i="1"/>
  <c r="AE53" i="1"/>
  <c r="AF53" i="1"/>
  <c r="AG53" i="1"/>
  <c r="AH53" i="1"/>
  <c r="AI53" i="1"/>
  <c r="AJ53" i="1"/>
  <c r="AK53" i="1"/>
  <c r="AL53" i="1"/>
  <c r="AM53" i="1"/>
  <c r="AD54" i="1"/>
  <c r="AE54" i="1"/>
  <c r="AF54" i="1"/>
  <c r="AG54" i="1"/>
  <c r="AH54" i="1"/>
  <c r="AI54" i="1"/>
  <c r="AJ54" i="1"/>
  <c r="AK54" i="1"/>
  <c r="AL54" i="1"/>
  <c r="AM54" i="1"/>
  <c r="AD55" i="1"/>
  <c r="AE55" i="1"/>
  <c r="AF55" i="1"/>
  <c r="AG55" i="1"/>
  <c r="AH55" i="1"/>
  <c r="AI55" i="1"/>
  <c r="AJ55" i="1"/>
  <c r="AK55" i="1"/>
  <c r="AL55" i="1"/>
  <c r="AM55" i="1"/>
  <c r="AD56" i="1"/>
  <c r="AE56" i="1"/>
  <c r="AF56" i="1"/>
  <c r="AG56" i="1"/>
  <c r="AH56" i="1"/>
  <c r="AI56" i="1"/>
  <c r="AJ56" i="1"/>
  <c r="AK56" i="1"/>
  <c r="AL56" i="1"/>
  <c r="AM56" i="1"/>
  <c r="AD57" i="1"/>
  <c r="AE57" i="1"/>
  <c r="AF57" i="1"/>
  <c r="AG57" i="1"/>
  <c r="AH57" i="1"/>
  <c r="AI57" i="1"/>
  <c r="AJ57" i="1"/>
  <c r="AK57" i="1"/>
  <c r="AL57" i="1"/>
  <c r="AM57" i="1"/>
  <c r="AD58" i="1"/>
  <c r="AE58" i="1"/>
  <c r="AF58" i="1"/>
  <c r="AG58" i="1"/>
  <c r="AH58" i="1"/>
  <c r="AI58" i="1"/>
  <c r="AJ58" i="1"/>
  <c r="AK58" i="1"/>
  <c r="AL58" i="1"/>
  <c r="AM58" i="1"/>
  <c r="AD59" i="1"/>
  <c r="AE59" i="1"/>
  <c r="AF59" i="1"/>
  <c r="AG59" i="1"/>
  <c r="AH59" i="1"/>
  <c r="AI59" i="1"/>
  <c r="AJ59" i="1"/>
  <c r="AK59" i="1"/>
  <c r="AL59" i="1"/>
  <c r="AM59" i="1"/>
  <c r="AD60" i="1"/>
  <c r="AE60" i="1"/>
  <c r="AF60" i="1"/>
  <c r="AG60" i="1"/>
  <c r="AH60" i="1"/>
  <c r="AI60" i="1"/>
  <c r="AJ60" i="1"/>
  <c r="AK60" i="1"/>
  <c r="AL60" i="1"/>
  <c r="AM60" i="1"/>
  <c r="AD61" i="1"/>
  <c r="AE61" i="1"/>
  <c r="AF61" i="1"/>
  <c r="AG61" i="1"/>
  <c r="AH61" i="1"/>
  <c r="AI61" i="1"/>
  <c r="AJ61" i="1"/>
  <c r="AK61" i="1"/>
  <c r="AL61" i="1"/>
  <c r="AM61" i="1"/>
  <c r="AD62" i="1"/>
  <c r="AE62" i="1"/>
  <c r="AF62" i="1"/>
  <c r="AG62" i="1"/>
  <c r="AH62" i="1"/>
  <c r="AI62" i="1"/>
  <c r="AJ62" i="1"/>
  <c r="AK62" i="1"/>
  <c r="AL62" i="1"/>
  <c r="AM62"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22" i="1"/>
  <c r="AC23" i="1"/>
  <c r="AC24" i="1"/>
  <c r="AC17" i="1"/>
  <c r="AC18" i="1"/>
  <c r="AC19" i="1"/>
  <c r="AC20" i="1"/>
  <c r="AC21" i="1"/>
  <c r="AC16" i="1"/>
  <c r="AN13" i="1" l="1"/>
  <c r="O7" i="2"/>
  <c r="P5" i="2"/>
  <c r="AO12" i="1"/>
  <c r="P6" i="2"/>
  <c r="O6" i="2"/>
  <c r="O5" i="2"/>
  <c r="P9" i="2"/>
  <c r="P8" i="2"/>
  <c r="O8" i="2"/>
  <c r="I5" i="2"/>
  <c r="P7" i="2"/>
  <c r="F5" i="2"/>
  <c r="AC14" i="1"/>
  <c r="AC15" i="1"/>
  <c r="AC13" i="1"/>
  <c r="D4" i="2"/>
  <c r="AN15" i="1" l="1"/>
  <c r="AN14" i="1"/>
  <c r="AN16"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L12" i="1"/>
  <c r="AJ12" i="1"/>
  <c r="AM12" i="1"/>
  <c r="AF12" i="1"/>
  <c r="AH12" i="1"/>
  <c r="AG12" i="1"/>
  <c r="AI12" i="1"/>
  <c r="AK12" i="1"/>
  <c r="AN17" i="1"/>
  <c r="E12" i="1"/>
  <c r="E3" i="1" s="1"/>
  <c r="D12" i="1"/>
  <c r="D3" i="1" s="1"/>
  <c r="F12" i="1"/>
  <c r="AE12" i="1" l="1"/>
  <c r="F3" i="1"/>
  <c r="AD12" i="1"/>
  <c r="AN27" i="1"/>
  <c r="AN25" i="1"/>
  <c r="AN19" i="1"/>
  <c r="I9" i="2"/>
  <c r="AN23" i="1"/>
  <c r="AN24" i="1"/>
  <c r="AN22" i="1"/>
  <c r="AN20" i="1"/>
  <c r="AN28" i="1"/>
  <c r="AN21" i="1"/>
  <c r="AN32" i="1"/>
  <c r="AN30" i="1"/>
  <c r="AN31" i="1"/>
  <c r="F6" i="2"/>
  <c r="AN29" i="1"/>
  <c r="J9" i="2"/>
  <c r="AN26" i="1"/>
  <c r="I7" i="2"/>
  <c r="AN18" i="1"/>
  <c r="F7" i="2"/>
  <c r="F9" i="2"/>
  <c r="I8" i="2"/>
  <c r="J5" i="2"/>
  <c r="J8" i="2"/>
  <c r="G6" i="2"/>
  <c r="F8" i="2"/>
  <c r="G8" i="2"/>
  <c r="G7" i="2"/>
  <c r="J6" i="2"/>
  <c r="G9" i="2"/>
  <c r="G5" i="2"/>
  <c r="I6" i="2"/>
  <c r="J7" i="2"/>
  <c r="M5" i="2" l="1"/>
  <c r="M9" i="2"/>
  <c r="M6" i="2"/>
  <c r="L6" i="2"/>
  <c r="M8" i="2"/>
  <c r="L9" i="2"/>
  <c r="L8" i="2"/>
  <c r="M7" i="2"/>
  <c r="L7" i="2"/>
  <c r="L5" i="2"/>
  <c r="C12" i="1" l="1"/>
  <c r="AA12" i="1" l="1"/>
  <c r="D5" i="2" s="1"/>
  <c r="C3" i="1"/>
  <c r="D9" i="2"/>
  <c r="AC12" i="1"/>
  <c r="AN12" i="1" s="1"/>
  <c r="D7" i="2"/>
  <c r="D6" i="2"/>
  <c r="D8" i="2" l="1"/>
</calcChain>
</file>

<file path=xl/sharedStrings.xml><?xml version="1.0" encoding="utf-8"?>
<sst xmlns="http://schemas.openxmlformats.org/spreadsheetml/2006/main" count="48" uniqueCount="42">
  <si>
    <t>District Overview of Campus Improvement Progress</t>
  </si>
  <si>
    <t>Instructions:</t>
  </si>
  <si>
    <t>This tool is a model that provides districts with an overview of facility access point security improvemts for all campuses. A district could add the names of each campus and copy the data from the Improvement Progress sheet from each campus' Facility Exterior Access Inspection Instrument workbook. The data should be pasted into the corresponding sheet using the "paste special" and "values and number formatting" function. Districts could set up conditional formatting for a color coded quick view or create some other graphical representation based on the needs of the district.</t>
  </si>
  <si>
    <t>Overall Average</t>
  </si>
  <si>
    <t>Average Change Over Time</t>
  </si>
  <si>
    <t>School Type</t>
  </si>
  <si>
    <t>Campus Name</t>
  </si>
  <si>
    <t>DISTRICT AVERAGE</t>
  </si>
  <si>
    <t>TEXAS INTERMEDIATE SCHOOL</t>
  </si>
  <si>
    <t xml:space="preserve">TEXAS MIDDLE SCHOOL </t>
  </si>
  <si>
    <t>TEXAS HIGH SCHOOL</t>
  </si>
  <si>
    <t>TEXAS MIDDLE SCHOOL 2</t>
  </si>
  <si>
    <t>TEXAS PRIMARY SCHOOL</t>
  </si>
  <si>
    <t>TEXAS P-TECH SCHOOL 2</t>
  </si>
  <si>
    <t>TEXAS P-TECH SCHOOL 3</t>
  </si>
  <si>
    <t>TEXAS P-TECH SCHOOL 4</t>
  </si>
  <si>
    <t>TEXAS P-TECH SCHOOL 5</t>
  </si>
  <si>
    <t>TEXAS P-TECH SCHOOL 6</t>
  </si>
  <si>
    <t>TEXAS P-TECH SCHOOL 7</t>
  </si>
  <si>
    <t>District Summary</t>
  </si>
  <si>
    <t>HIGHEST RANKING SCHOOLS</t>
  </si>
  <si>
    <t>LOWEST RANKING SCHOOLS</t>
  </si>
  <si>
    <t>Campus Count</t>
  </si>
  <si>
    <t>Campus</t>
  </si>
  <si>
    <t>Campus Average</t>
  </si>
  <si>
    <t>Campus Average Weekly Change</t>
  </si>
  <si>
    <t>District Average</t>
  </si>
  <si>
    <t>District Max</t>
  </si>
  <si>
    <t>District Min</t>
  </si>
  <si>
    <t>Weeks Complete</t>
  </si>
  <si>
    <t>Percent Of Issues due to Human Error</t>
  </si>
  <si>
    <t>Percent Met Standard by Week</t>
  </si>
  <si>
    <t>Percent Of Issues due to Human Error by Week</t>
  </si>
  <si>
    <t>District Weekly Average by Week</t>
  </si>
  <si>
    <t>Percent Met Standard</t>
  </si>
  <si>
    <t>MOST IMPROVED SCHOOLS OVER TIME</t>
  </si>
  <si>
    <t>HUMAN CAUSED INFRACTIONS</t>
  </si>
  <si>
    <t>Human Error Average</t>
  </si>
  <si>
    <t xml:space="preserve">Campus Average </t>
  </si>
  <si>
    <t>TEXAS ELEMENTARY SCHOOL</t>
  </si>
  <si>
    <r>
      <rPr>
        <b/>
        <sz val="16"/>
        <color rgb="FFDA3E26"/>
        <rFont val="Calibri"/>
        <family val="2"/>
      </rPr>
      <t xml:space="preserve">Instructions
</t>
    </r>
    <r>
      <rPr>
        <sz val="12"/>
        <color rgb="FF000000"/>
        <rFont val="Calibri"/>
        <family val="2"/>
      </rPr>
      <t>•	The LEA should add the name each campus and campus type to the Campus Data sheet. 
•	Each week, the LEA should copy the data for each campus from the Improvement Progress sheet in the Weekly Exterior Door Sweep Tool workbook and paste it into the corresponding row for the campus on the Campus Data Sheet in this workbook. The data will automatically populate the fields on the Overview sheet.
•	It is recommended that LEAs with a large number of campuses only graphically display 10 campuses at a time. To select the campuses to display, click on the graph then the filter tool  to open the menu to select campuses to display. This only affects the graphical display, not the results in the overview tables.
Sample data has been provided to demonstrate how the Campus Data sheet and Overview sheet work together. 
•	LEAs should develop processes to review the data, prioritize safety work orders, and monitor progress.</t>
    </r>
  </si>
  <si>
    <r>
      <t xml:space="preserve">Overview
</t>
    </r>
    <r>
      <rPr>
        <sz val="12"/>
        <rFont val="Calibri"/>
        <family val="2"/>
        <scheme val="minor"/>
      </rPr>
      <t>To assist local education agency (LEA) staff in monitoring weekly campus door sweeps and identifying campuses that need additional  support, the Texas Education Agency has developed this District Dashboard Tool to be used in conjunction with the Weekly Exterior Door Sweep Tool. The tool provides LEA staff with an overview of campus improvement progress, highest and lowest raking campuses, and campuses that have shown the most improvement for the current week. This tool is optional. LEAs should determine how to best use this tool and how to best support each campus in providing a safe and secure facility for staff, students, and campus visitors. This record should be stored in accordance with the LEA’s record retention policy.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</si>
</sst>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4"/>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20"/>
      <color theme="1"/>
      <name val="Calibri"/>
      <family val="2"/>
      <scheme val="minor"/>
    </font>
    <font>
      <sz val="8"/>
      <name val="Calibri"/>
      <family val="2"/>
      <scheme val="minor"/>
    </font>
    <font>
      <b/>
      <sz val="18"/>
      <color theme="1"/>
      <name val="Calibri"/>
      <family val="2"/>
      <scheme val="minor"/>
    </font>
    <font>
      <b/>
      <sz val="16"/>
      <color rgb="FFDA3E26"/>
      <name val="Calibri"/>
      <family val="2"/>
      <scheme val="minor"/>
    </font>
    <font>
      <sz val="12"/>
      <color theme="1"/>
      <name val="Calibri"/>
      <family val="2"/>
      <scheme val="minor"/>
    </font>
    <font>
      <sz val="12"/>
      <name val="Calibri"/>
      <family val="2"/>
      <scheme val="minor"/>
    </font>
    <font>
      <b/>
      <sz val="16"/>
      <color rgb="FFDA3E26"/>
      <name val="Calibri"/>
      <family val="2"/>
    </font>
    <font>
      <sz val="12"/>
      <color rgb="FF000000"/>
      <name val="Calibri"/>
      <family val="2"/>
    </font>
    <font>
      <sz val="12"/>
      <color theme="1"/>
      <name val="Calibri"/>
      <family val="2"/>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rgb="FFD9B0E4"/>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0" fontId="0" fillId="0" borderId="0" xfId="0" applyAlignment="1">
      <alignment horizontal="center"/>
    </xf>
    <xf numFmtId="0" fontId="3" fillId="0" borderId="1" xfId="0" applyFont="1" applyBorder="1"/>
    <xf numFmtId="0" fontId="3" fillId="0" borderId="0" xfId="0" applyFont="1"/>
    <xf numFmtId="9" fontId="0" fillId="0" borderId="0" xfId="1" applyFont="1" applyAlignment="1">
      <alignment horizontal="center"/>
    </xf>
    <xf numFmtId="9" fontId="3" fillId="0" borderId="1" xfId="1" applyFont="1" applyBorder="1" applyAlignment="1">
      <alignment horizontal="center" vertical="center"/>
    </xf>
    <xf numFmtId="9" fontId="3" fillId="0" borderId="0" xfId="1" applyFont="1" applyAlignment="1">
      <alignment horizontal="center"/>
    </xf>
    <xf numFmtId="9" fontId="3" fillId="0" borderId="1" xfId="1" applyFont="1" applyBorder="1" applyAlignment="1">
      <alignment horizontal="center"/>
    </xf>
    <xf numFmtId="9" fontId="3" fillId="0" borderId="1" xfId="0" applyNumberFormat="1" applyFont="1" applyBorder="1" applyAlignment="1">
      <alignment horizontal="center" vertical="center"/>
    </xf>
    <xf numFmtId="0" fontId="3" fillId="3" borderId="2" xfId="0" applyFont="1" applyFill="1" applyBorder="1" applyAlignment="1">
      <alignment vertical="center"/>
    </xf>
    <xf numFmtId="0" fontId="2" fillId="0" borderId="0" xfId="0" applyFont="1" applyAlignment="1">
      <alignment horizontal="center"/>
    </xf>
    <xf numFmtId="0" fontId="3" fillId="2" borderId="5" xfId="0" applyFont="1" applyFill="1" applyBorder="1" applyAlignment="1">
      <alignment horizontal="center"/>
    </xf>
    <xf numFmtId="0" fontId="0" fillId="0" borderId="1" xfId="0" applyBorder="1"/>
    <xf numFmtId="0" fontId="0" fillId="4" borderId="3" xfId="0" applyFill="1" applyBorder="1" applyAlignment="1">
      <alignment wrapText="1"/>
    </xf>
    <xf numFmtId="0" fontId="3" fillId="4" borderId="3" xfId="0" applyFont="1" applyFill="1" applyBorder="1" applyAlignment="1">
      <alignment vertical="center"/>
    </xf>
    <xf numFmtId="9" fontId="3" fillId="4" borderId="3" xfId="0" applyNumberFormat="1" applyFont="1" applyFill="1" applyBorder="1" applyAlignment="1">
      <alignment horizontal="center"/>
    </xf>
    <xf numFmtId="9" fontId="0" fillId="0" borderId="0" xfId="0" applyNumberFormat="1"/>
    <xf numFmtId="0" fontId="3" fillId="0" borderId="1" xfId="0" quotePrefix="1" applyFont="1" applyBorder="1" applyAlignment="1">
      <alignment horizontal="left" vertical="center" wrapText="1"/>
    </xf>
    <xf numFmtId="0" fontId="0" fillId="6" borderId="0" xfId="0" applyFill="1"/>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3" borderId="2" xfId="0" applyFont="1" applyFill="1" applyBorder="1" applyAlignment="1">
      <alignment wrapText="1"/>
    </xf>
    <xf numFmtId="0" fontId="3" fillId="3" borderId="6" xfId="0" applyFont="1" applyFill="1" applyBorder="1" applyAlignment="1">
      <alignment vertical="center"/>
    </xf>
    <xf numFmtId="0" fontId="3" fillId="3" borderId="4" xfId="0" applyFont="1" applyFill="1" applyBorder="1" applyAlignment="1">
      <alignment wrapText="1"/>
    </xf>
    <xf numFmtId="0" fontId="5" fillId="9" borderId="1" xfId="0" applyFont="1" applyFill="1" applyBorder="1" applyAlignment="1">
      <alignment vertical="center"/>
    </xf>
    <xf numFmtId="1" fontId="3" fillId="0" borderId="1"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8" fillId="0" borderId="0" xfId="0" applyFont="1" applyAlignment="1">
      <alignment horizontal="center"/>
    </xf>
    <xf numFmtId="0" fontId="0" fillId="12" borderId="3" xfId="0" applyFill="1" applyBorder="1" applyAlignment="1">
      <alignment horizontal="center" vertical="center"/>
    </xf>
    <xf numFmtId="0" fontId="0" fillId="12" borderId="6" xfId="0" applyFill="1" applyBorder="1" applyAlignment="1">
      <alignment horizontal="center" vertical="center"/>
    </xf>
    <xf numFmtId="0" fontId="0" fillId="2" borderId="1" xfId="0" applyFill="1" applyBorder="1" applyAlignment="1">
      <alignment wrapText="1"/>
    </xf>
    <xf numFmtId="0" fontId="0" fillId="10" borderId="1" xfId="0" applyFill="1" applyBorder="1" applyAlignment="1">
      <alignment wrapText="1"/>
    </xf>
    <xf numFmtId="9" fontId="0" fillId="0" borderId="1" xfId="0" applyNumberFormat="1" applyBorder="1" applyAlignment="1">
      <alignment horizontal="center"/>
    </xf>
    <xf numFmtId="9" fontId="0" fillId="0" borderId="1" xfId="1" applyFont="1" applyBorder="1" applyAlignment="1">
      <alignment horizontal="center"/>
    </xf>
    <xf numFmtId="9" fontId="3" fillId="4" borderId="1" xfId="0" applyNumberFormat="1" applyFont="1" applyFill="1" applyBorder="1" applyAlignment="1">
      <alignment horizontal="center"/>
    </xf>
    <xf numFmtId="9" fontId="3" fillId="0" borderId="3" xfId="1" applyFont="1" applyBorder="1" applyAlignment="1">
      <alignment horizontal="center" vertical="center"/>
    </xf>
    <xf numFmtId="0" fontId="0" fillId="6" borderId="1" xfId="0" applyFill="1" applyBorder="1"/>
    <xf numFmtId="9" fontId="0" fillId="0" borderId="1" xfId="0" applyNumberFormat="1" applyBorder="1"/>
    <xf numFmtId="0" fontId="10" fillId="0" borderId="0" xfId="0" applyFont="1"/>
    <xf numFmtId="0" fontId="9" fillId="0" borderId="0" xfId="0" applyFont="1" applyAlignment="1">
      <alignment vertical="top" wrapText="1"/>
    </xf>
    <xf numFmtId="0" fontId="0" fillId="2" borderId="7" xfId="0" applyFill="1" applyBorder="1"/>
    <xf numFmtId="0" fontId="3" fillId="2" borderId="4" xfId="0" applyFont="1" applyFill="1" applyBorder="1" applyAlignment="1">
      <alignment horizontal="center"/>
    </xf>
    <xf numFmtId="0" fontId="0" fillId="2" borderId="2" xfId="0" applyFill="1" applyBorder="1"/>
    <xf numFmtId="0" fontId="3" fillId="2" borderId="3" xfId="0" applyFont="1" applyFill="1" applyBorder="1" applyAlignment="1">
      <alignment wrapText="1"/>
    </xf>
    <xf numFmtId="0" fontId="3" fillId="2" borderId="11" xfId="0" applyFont="1" applyFill="1" applyBorder="1" applyAlignment="1">
      <alignment horizontal="center"/>
    </xf>
    <xf numFmtId="0" fontId="0" fillId="2" borderId="2" xfId="0" applyFill="1" applyBorder="1" applyAlignment="1">
      <alignment horizontal="center"/>
    </xf>
    <xf numFmtId="0" fontId="0" fillId="10" borderId="2" xfId="0" applyFill="1" applyBorder="1" applyAlignment="1">
      <alignment horizontal="center"/>
    </xf>
    <xf numFmtId="0" fontId="0" fillId="10" borderId="8" xfId="0" applyFill="1" applyBorder="1" applyAlignment="1">
      <alignment horizontal="center"/>
    </xf>
    <xf numFmtId="0" fontId="0" fillId="10" borderId="10" xfId="0" applyFill="1" applyBorder="1" applyAlignment="1">
      <alignment horizontal="center"/>
    </xf>
    <xf numFmtId="9" fontId="0" fillId="0" borderId="1" xfId="0" applyNumberFormat="1" applyFill="1" applyBorder="1"/>
    <xf numFmtId="0" fontId="14" fillId="0" borderId="0" xfId="0" applyFont="1" applyAlignment="1">
      <alignment vertical="top" wrapText="1"/>
    </xf>
    <xf numFmtId="0" fontId="4" fillId="8" borderId="1" xfId="0" applyFont="1" applyFill="1" applyBorder="1" applyAlignment="1">
      <alignment horizontal="center"/>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5" fillId="11" borderId="1" xfId="0" applyFont="1" applyFill="1" applyBorder="1" applyAlignment="1">
      <alignment horizontal="center" vertical="center"/>
    </xf>
    <xf numFmtId="0" fontId="8" fillId="0" borderId="0" xfId="0" applyFont="1" applyAlignment="1">
      <alignment horizontal="center"/>
    </xf>
    <xf numFmtId="0" fontId="5" fillId="0" borderId="1" xfId="0" applyFont="1" applyBorder="1" applyAlignment="1">
      <alignment horizontal="left" vertical="top"/>
    </xf>
    <xf numFmtId="0" fontId="5" fillId="5" borderId="1" xfId="0" applyFont="1" applyFill="1" applyBorder="1" applyAlignment="1">
      <alignment horizontal="center" vertical="center"/>
    </xf>
    <xf numFmtId="0" fontId="5" fillId="5" borderId="9" xfId="0" applyFont="1" applyFill="1" applyBorder="1" applyAlignment="1">
      <alignment horizontal="center" vertical="center"/>
    </xf>
    <xf numFmtId="0" fontId="0" fillId="0" borderId="1" xfId="0" applyBorder="1" applyAlignment="1">
      <alignment horizontal="left" vertical="top" wrapText="1"/>
    </xf>
    <xf numFmtId="0" fontId="5" fillId="3" borderId="1" xfId="0" applyFont="1" applyFill="1" applyBorder="1" applyAlignment="1">
      <alignment horizontal="center"/>
    </xf>
    <xf numFmtId="0" fontId="5" fillId="5" borderId="1" xfId="0" applyFont="1" applyFill="1" applyBorder="1" applyAlignment="1">
      <alignment horizontal="center"/>
    </xf>
    <xf numFmtId="0" fontId="6" fillId="0" borderId="0" xfId="0" applyFont="1" applyAlignment="1">
      <alignment horizontal="center"/>
    </xf>
    <xf numFmtId="0" fontId="5" fillId="7" borderId="1" xfId="0" applyFont="1" applyFill="1" applyBorder="1" applyAlignment="1">
      <alignment horizontal="center"/>
    </xf>
    <xf numFmtId="0" fontId="3" fillId="8" borderId="1" xfId="0" applyFont="1" applyFill="1" applyBorder="1" applyAlignment="1">
      <alignment horizontal="center"/>
    </xf>
    <xf numFmtId="0" fontId="5" fillId="13" borderId="1" xfId="0" applyFont="1" applyFill="1" applyBorder="1" applyAlignment="1">
      <alignment horizontal="center"/>
    </xf>
  </cellXfs>
  <cellStyles count="2">
    <cellStyle name="Normal" xfId="0" builtinId="0"/>
    <cellStyle name="Percent" xfId="1" builtinId="5"/>
  </cellStyles>
  <dxfs count="3">
    <dxf>
      <font>
        <color theme="2" tint="-0.24994659260841701"/>
      </font>
    </dxf>
    <dxf>
      <font>
        <color theme="2" tint="-0.24994659260841701"/>
      </font>
    </dxf>
    <dxf>
      <font>
        <color theme="2" tint="-0.24994659260841701"/>
      </font>
    </dxf>
  </dxfs>
  <tableStyles count="0" defaultTableStyle="TableStyleMedium2" defaultPivotStyle="PivotStyleLight16"/>
  <colors>
    <mruColors>
      <color rgb="FFD9B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Campus Improvement Progress</a:t>
            </a:r>
          </a:p>
        </c:rich>
      </c:tx>
      <c:layout>
        <c:manualLayout>
          <c:xMode val="edge"/>
          <c:yMode val="edge"/>
          <c:x val="0.47565794237805831"/>
          <c:y val="1.743589690785694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'Campus Data'!$B$12</c:f>
              <c:strCache>
                <c:ptCount val="1"/>
                <c:pt idx="0">
                  <c:v>DISTRICT AVERAGE</c:v>
                </c:pt>
              </c:strCache>
            </c:strRef>
          </c:tx>
          <c:spPr>
            <a:ln w="76200" cap="rnd">
              <a:solidFill>
                <a:schemeClr val="tx1"/>
              </a:solidFill>
              <a:round/>
            </a:ln>
            <a:effectLst/>
          </c:spPr>
          <c:marker>
            <c:symbol val="circle"/>
            <c:size val="5"/>
            <c:spPr>
              <a:solidFill>
                <a:srgbClr val="FF0000"/>
              </a:solidFill>
              <a:ln w="9525">
                <a:solidFill>
                  <a:srgbClr val="FF0000"/>
                </a:solidFill>
              </a:ln>
              <a:effectLst/>
            </c:spPr>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Data'!$C$12:$N$12</c:f>
              <c:numCache>
                <c:formatCode>0%</c:formatCode>
                <c:ptCount val="12"/>
                <c:pt idx="0">
                  <c:v>0.85212962962962957</c:v>
                </c:pt>
                <c:pt idx="1">
                  <c:v>0.88148148148148164</c:v>
                </c:pt>
                <c:pt idx="2">
                  <c:v>0.90583333333333338</c:v>
                </c:pt>
                <c:pt idx="3">
                  <c:v>0.92500000000000016</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CAB9-44A0-8BFF-79B64FC1EB58}"/>
            </c:ext>
          </c:extLst>
        </c:ser>
        <c:ser>
          <c:idx val="1"/>
          <c:order val="1"/>
          <c:tx>
            <c:strRef>
              <c:f>'Campus Data'!$B$13</c:f>
              <c:strCache>
                <c:ptCount val="1"/>
                <c:pt idx="0">
                  <c:v>TEXAS INTERMEDIATE SCHOOL</c:v>
                </c:pt>
              </c:strCache>
            </c:strRef>
          </c:tx>
          <c:spPr>
            <a:ln w="28575" cap="rnd">
              <a:solidFill>
                <a:schemeClr val="accent2"/>
              </a:solidFill>
              <a:prstDash val="sysDot"/>
              <a:round/>
            </a:ln>
            <a:effectLst/>
          </c:spPr>
          <c:marker>
            <c:symbol val="circle"/>
            <c:size val="5"/>
            <c:spPr>
              <a:solidFill>
                <a:schemeClr val="accent2"/>
              </a:solidFill>
              <a:ln w="9525">
                <a:solidFill>
                  <a:schemeClr val="accent2"/>
                </a:solidFill>
              </a:ln>
              <a:effectLst/>
            </c:spPr>
          </c:marker>
          <c:dPt>
            <c:idx val="1"/>
            <c:marker>
              <c:symbol val="circle"/>
              <c:size val="5"/>
              <c:spPr>
                <a:solidFill>
                  <a:schemeClr val="accent2"/>
                </a:solidFill>
                <a:ln w="9525">
                  <a:solidFill>
                    <a:schemeClr val="accent2"/>
                  </a:solidFill>
                  <a:prstDash val="sysDot"/>
                </a:ln>
                <a:effectLst/>
              </c:spPr>
            </c:marker>
            <c:bubble3D val="0"/>
            <c:extLst>
              <c:ext xmlns:c16="http://schemas.microsoft.com/office/drawing/2014/chart" uri="{C3380CC4-5D6E-409C-BE32-E72D297353CC}">
                <c16:uniqueId val="{00000000-6D72-4E82-BE46-E10F62DF47F9}"/>
              </c:ext>
            </c:extLst>
          </c:dPt>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Data'!$C$13:$N$13</c:f>
              <c:numCache>
                <c:formatCode>0%</c:formatCode>
                <c:ptCount val="12"/>
                <c:pt idx="0">
                  <c:v>0.9555555555555556</c:v>
                </c:pt>
                <c:pt idx="1">
                  <c:v>0.97777777777777775</c:v>
                </c:pt>
                <c:pt idx="2">
                  <c:v>0.8</c:v>
                </c:pt>
                <c:pt idx="3">
                  <c:v>0.85</c:v>
                </c:pt>
              </c:numCache>
            </c:numRef>
          </c:val>
          <c:smooth val="0"/>
          <c:extLst>
            <c:ext xmlns:c16="http://schemas.microsoft.com/office/drawing/2014/chart" uri="{C3380CC4-5D6E-409C-BE32-E72D297353CC}">
              <c16:uniqueId val="{00000001-CAB9-44A0-8BFF-79B64FC1EB58}"/>
            </c:ext>
          </c:extLst>
        </c:ser>
        <c:ser>
          <c:idx val="2"/>
          <c:order val="2"/>
          <c:tx>
            <c:strRef>
              <c:f>'Campus Data'!$B$14</c:f>
              <c:strCache>
                <c:ptCount val="1"/>
                <c:pt idx="0">
                  <c:v>TEXAS MIDDLE SCHOOL </c:v>
                </c:pt>
              </c:strCache>
            </c:strRef>
          </c:tx>
          <c:spPr>
            <a:ln w="28575" cap="rnd">
              <a:solidFill>
                <a:schemeClr val="accent3"/>
              </a:solidFill>
              <a:prstDash val="sysDot"/>
              <a:round/>
            </a:ln>
            <a:effectLst/>
          </c:spPr>
          <c:marker>
            <c:symbol val="circle"/>
            <c:size val="5"/>
            <c:spPr>
              <a:solidFill>
                <a:schemeClr val="accent3"/>
              </a:solidFill>
              <a:ln w="9525">
                <a:solidFill>
                  <a:schemeClr val="accent3"/>
                </a:solidFill>
                <a:prstDash val="sysDot"/>
              </a:ln>
              <a:effectLst/>
            </c:spPr>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Data'!$C$14:$N$14</c:f>
              <c:numCache>
                <c:formatCode>0%</c:formatCode>
                <c:ptCount val="12"/>
                <c:pt idx="0">
                  <c:v>0.95</c:v>
                </c:pt>
                <c:pt idx="1">
                  <c:v>0.96</c:v>
                </c:pt>
                <c:pt idx="2">
                  <c:v>0.95</c:v>
                </c:pt>
                <c:pt idx="3">
                  <c:v>0.9</c:v>
                </c:pt>
              </c:numCache>
            </c:numRef>
          </c:val>
          <c:smooth val="0"/>
          <c:extLst>
            <c:ext xmlns:c16="http://schemas.microsoft.com/office/drawing/2014/chart" uri="{C3380CC4-5D6E-409C-BE32-E72D297353CC}">
              <c16:uniqueId val="{00000002-CAB9-44A0-8BFF-79B64FC1EB58}"/>
            </c:ext>
          </c:extLst>
        </c:ser>
        <c:ser>
          <c:idx val="3"/>
          <c:order val="3"/>
          <c:tx>
            <c:strRef>
              <c:f>'Campus Data'!$B$15</c:f>
              <c:strCache>
                <c:ptCount val="1"/>
                <c:pt idx="0">
                  <c:v>TEXAS HIGH SCHOOL</c:v>
                </c:pt>
              </c:strCache>
            </c:strRef>
          </c:tx>
          <c:spPr>
            <a:ln w="28575" cap="rnd">
              <a:solidFill>
                <a:schemeClr val="accent4"/>
              </a:solidFill>
              <a:prstDash val="sysDot"/>
              <a:round/>
            </a:ln>
            <a:effectLst/>
          </c:spPr>
          <c:marker>
            <c:symbol val="circle"/>
            <c:size val="5"/>
            <c:spPr>
              <a:solidFill>
                <a:schemeClr val="accent4"/>
              </a:solidFill>
              <a:ln w="9525">
                <a:solidFill>
                  <a:schemeClr val="accent4"/>
                </a:solidFill>
                <a:prstDash val="sysDot"/>
              </a:ln>
              <a:effectLst/>
            </c:spPr>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Data'!$C$15:$N$15</c:f>
              <c:numCache>
                <c:formatCode>0%</c:formatCode>
                <c:ptCount val="12"/>
                <c:pt idx="0">
                  <c:v>0.85</c:v>
                </c:pt>
                <c:pt idx="1">
                  <c:v>0.92</c:v>
                </c:pt>
                <c:pt idx="2">
                  <c:v>0.94</c:v>
                </c:pt>
                <c:pt idx="3">
                  <c:v>0.97</c:v>
                </c:pt>
              </c:numCache>
            </c:numRef>
          </c:val>
          <c:smooth val="0"/>
          <c:extLst>
            <c:ext xmlns:c16="http://schemas.microsoft.com/office/drawing/2014/chart" uri="{C3380CC4-5D6E-409C-BE32-E72D297353CC}">
              <c16:uniqueId val="{00000003-CAB9-44A0-8BFF-79B64FC1EB58}"/>
            </c:ext>
          </c:extLst>
        </c:ser>
        <c:ser>
          <c:idx val="4"/>
          <c:order val="4"/>
          <c:tx>
            <c:strRef>
              <c:f>'Campus Data'!$B$16</c:f>
              <c:strCache>
                <c:ptCount val="1"/>
                <c:pt idx="0">
                  <c:v>TEXAS MIDDLE SCHOOL 2</c:v>
                </c:pt>
              </c:strCache>
            </c:strRef>
          </c:tx>
          <c:spPr>
            <a:ln w="28575" cap="rnd">
              <a:solidFill>
                <a:schemeClr val="accent5"/>
              </a:solidFill>
              <a:prstDash val="sysDot"/>
              <a:round/>
            </a:ln>
            <a:effectLst/>
          </c:spPr>
          <c:marker>
            <c:symbol val="circle"/>
            <c:size val="5"/>
            <c:spPr>
              <a:solidFill>
                <a:schemeClr val="accent5"/>
              </a:solidFill>
              <a:ln w="9525">
                <a:solidFill>
                  <a:schemeClr val="accent5"/>
                </a:solidFill>
                <a:prstDash val="sysDot"/>
              </a:ln>
              <a:effectLst/>
            </c:spPr>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Data'!$C$16:$N$16</c:f>
              <c:numCache>
                <c:formatCode>0%</c:formatCode>
                <c:ptCount val="12"/>
                <c:pt idx="0">
                  <c:v>0.79</c:v>
                </c:pt>
                <c:pt idx="1">
                  <c:v>0.81</c:v>
                </c:pt>
                <c:pt idx="2">
                  <c:v>0.83</c:v>
                </c:pt>
                <c:pt idx="3">
                  <c:v>0.86</c:v>
                </c:pt>
              </c:numCache>
            </c:numRef>
          </c:val>
          <c:smooth val="0"/>
          <c:extLst>
            <c:ext xmlns:c16="http://schemas.microsoft.com/office/drawing/2014/chart" uri="{C3380CC4-5D6E-409C-BE32-E72D297353CC}">
              <c16:uniqueId val="{00000004-CAB9-44A0-8BFF-79B64FC1EB58}"/>
            </c:ext>
          </c:extLst>
        </c:ser>
        <c:ser>
          <c:idx val="5"/>
          <c:order val="5"/>
          <c:tx>
            <c:strRef>
              <c:f>'Campus Data'!$B$17</c:f>
              <c:strCache>
                <c:ptCount val="1"/>
                <c:pt idx="0">
                  <c:v>TEXAS PRIMARY SCHOOL</c:v>
                </c:pt>
              </c:strCache>
            </c:strRef>
          </c:tx>
          <c:spPr>
            <a:ln w="28575" cap="rnd">
              <a:solidFill>
                <a:schemeClr val="accent6"/>
              </a:solidFill>
              <a:prstDash val="sysDot"/>
              <a:round/>
            </a:ln>
            <a:effectLst/>
          </c:spPr>
          <c:marker>
            <c:symbol val="circle"/>
            <c:size val="5"/>
            <c:spPr>
              <a:solidFill>
                <a:schemeClr val="accent6"/>
              </a:solidFill>
              <a:ln w="9525">
                <a:solidFill>
                  <a:schemeClr val="accent6"/>
                </a:solidFill>
                <a:prstDash val="sysDot"/>
              </a:ln>
              <a:effectLst/>
            </c:spPr>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Data'!$C$17:$N$17</c:f>
              <c:numCache>
                <c:formatCode>0%</c:formatCode>
                <c:ptCount val="12"/>
                <c:pt idx="0">
                  <c:v>0.82</c:v>
                </c:pt>
                <c:pt idx="1">
                  <c:v>0.88</c:v>
                </c:pt>
                <c:pt idx="2">
                  <c:v>0.94</c:v>
                </c:pt>
                <c:pt idx="3">
                  <c:v>0.94</c:v>
                </c:pt>
              </c:numCache>
            </c:numRef>
          </c:val>
          <c:smooth val="0"/>
          <c:extLst>
            <c:ext xmlns:c16="http://schemas.microsoft.com/office/drawing/2014/chart" uri="{C3380CC4-5D6E-409C-BE32-E72D297353CC}">
              <c16:uniqueId val="{00000005-CAB9-44A0-8BFF-79B64FC1EB58}"/>
            </c:ext>
          </c:extLst>
        </c:ser>
        <c:ser>
          <c:idx val="6"/>
          <c:order val="6"/>
          <c:tx>
            <c:strRef>
              <c:f>'Campus Data'!$B$18</c:f>
              <c:strCache>
                <c:ptCount val="1"/>
                <c:pt idx="0">
                  <c:v>TEXAS ELEMENTARY SCHOOL</c:v>
                </c:pt>
              </c:strCache>
              <c:extLst xmlns:c15="http://schemas.microsoft.com/office/drawing/2012/chart"/>
            </c:strRef>
          </c:tx>
          <c:spPr>
            <a:ln w="28575" cap="rnd">
              <a:solidFill>
                <a:schemeClr val="accent1">
                  <a:lumMod val="60000"/>
                </a:schemeClr>
              </a:solidFill>
              <a:prstDash val="sysDot"/>
              <a:round/>
            </a:ln>
            <a:effectLst/>
          </c:spPr>
          <c:marker>
            <c:symbol val="circle"/>
            <c:size val="5"/>
            <c:spPr>
              <a:solidFill>
                <a:schemeClr val="accent1">
                  <a:lumMod val="60000"/>
                </a:schemeClr>
              </a:solidFill>
              <a:ln w="9525">
                <a:solidFill>
                  <a:schemeClr val="accent1">
                    <a:lumMod val="60000"/>
                  </a:schemeClr>
                </a:solidFill>
                <a:prstDash val="sysDot"/>
              </a:ln>
              <a:effectLst/>
            </c:spPr>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Data'!$C$18:$N$18</c:f>
              <c:numCache>
                <c:formatCode>0%</c:formatCode>
                <c:ptCount val="12"/>
                <c:pt idx="0">
                  <c:v>0.88</c:v>
                </c:pt>
                <c:pt idx="1">
                  <c:v>0.94</c:v>
                </c:pt>
                <c:pt idx="2">
                  <c:v>0.95</c:v>
                </c:pt>
                <c:pt idx="3">
                  <c:v>0.98</c:v>
                </c:pt>
              </c:numCache>
            </c:numRef>
          </c:val>
          <c:smooth val="0"/>
          <c:extLst>
            <c:ext xmlns:c16="http://schemas.microsoft.com/office/drawing/2014/chart" uri="{C3380CC4-5D6E-409C-BE32-E72D297353CC}">
              <c16:uniqueId val="{00000006-CAB9-44A0-8BFF-79B64FC1EB58}"/>
            </c:ext>
          </c:extLst>
        </c:ser>
        <c:ser>
          <c:idx val="7"/>
          <c:order val="7"/>
          <c:tx>
            <c:strRef>
              <c:f>'Campus Data'!$B$19</c:f>
              <c:strCache>
                <c:ptCount val="1"/>
                <c:pt idx="0">
                  <c:v>TEXAS P-TECH SCHOOL 2</c:v>
                </c:pt>
              </c:strCache>
              <c:extLst xmlns:c15="http://schemas.microsoft.com/office/drawing/2012/chart"/>
            </c:strRef>
          </c:tx>
          <c:spPr>
            <a:ln w="28575" cap="rnd">
              <a:solidFill>
                <a:schemeClr val="accent2">
                  <a:lumMod val="6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Data'!$C$19:$N$19</c:f>
              <c:numCache>
                <c:formatCode>0%</c:formatCode>
                <c:ptCount val="12"/>
                <c:pt idx="0">
                  <c:v>0.9</c:v>
                </c:pt>
                <c:pt idx="1">
                  <c:v>0.93</c:v>
                </c:pt>
                <c:pt idx="2">
                  <c:v>0.93</c:v>
                </c:pt>
                <c:pt idx="3">
                  <c:v>0.97</c:v>
                </c:pt>
              </c:numCache>
            </c:numRef>
          </c:val>
          <c:smooth val="0"/>
          <c:extLst>
            <c:ext xmlns:c16="http://schemas.microsoft.com/office/drawing/2014/chart" uri="{C3380CC4-5D6E-409C-BE32-E72D297353CC}">
              <c16:uniqueId val="{00000007-CAB9-44A0-8BFF-79B64FC1EB58}"/>
            </c:ext>
          </c:extLst>
        </c:ser>
        <c:ser>
          <c:idx val="8"/>
          <c:order val="8"/>
          <c:tx>
            <c:strRef>
              <c:f>'Campus Data'!$B$20</c:f>
              <c:strCache>
                <c:ptCount val="1"/>
                <c:pt idx="0">
                  <c:v>TEXAS P-TECH SCHOOL 3</c:v>
                </c:pt>
              </c:strCache>
              <c:extLst xmlns:c15="http://schemas.microsoft.com/office/drawing/2012/chart"/>
            </c:strRef>
          </c:tx>
          <c:spPr>
            <a:ln w="28575" cap="rnd">
              <a:solidFill>
                <a:schemeClr val="accent3">
                  <a:lumMod val="6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Data'!$C$20:$N$20</c:f>
              <c:numCache>
                <c:formatCode>0%</c:formatCode>
                <c:ptCount val="12"/>
                <c:pt idx="0">
                  <c:v>0.86</c:v>
                </c:pt>
                <c:pt idx="1">
                  <c:v>0.86</c:v>
                </c:pt>
                <c:pt idx="2">
                  <c:v>0.91</c:v>
                </c:pt>
                <c:pt idx="3">
                  <c:v>0.94</c:v>
                </c:pt>
              </c:numCache>
            </c:numRef>
          </c:val>
          <c:smooth val="0"/>
          <c:extLst>
            <c:ext xmlns:c16="http://schemas.microsoft.com/office/drawing/2014/chart" uri="{C3380CC4-5D6E-409C-BE32-E72D297353CC}">
              <c16:uniqueId val="{00000008-CAB9-44A0-8BFF-79B64FC1EB58}"/>
            </c:ext>
          </c:extLst>
        </c:ser>
        <c:ser>
          <c:idx val="9"/>
          <c:order val="9"/>
          <c:tx>
            <c:strRef>
              <c:f>'Campus Data'!$B$21</c:f>
              <c:strCache>
                <c:ptCount val="1"/>
                <c:pt idx="0">
                  <c:v>TEXAS P-TECH SCHOOL 4</c:v>
                </c:pt>
              </c:strCache>
              <c:extLst xmlns:c15="http://schemas.microsoft.com/office/drawing/2012/chart"/>
            </c:strRef>
          </c:tx>
          <c:spPr>
            <a:ln w="28575" cap="rnd">
              <a:solidFill>
                <a:schemeClr val="accent4">
                  <a:lumMod val="6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Data'!$C$21:$N$21</c:f>
              <c:numCache>
                <c:formatCode>0%</c:formatCode>
                <c:ptCount val="12"/>
                <c:pt idx="0">
                  <c:v>0.79</c:v>
                </c:pt>
                <c:pt idx="1">
                  <c:v>0.86</c:v>
                </c:pt>
                <c:pt idx="2">
                  <c:v>0.9</c:v>
                </c:pt>
                <c:pt idx="3">
                  <c:v>0.93</c:v>
                </c:pt>
              </c:numCache>
            </c:numRef>
          </c:val>
          <c:smooth val="0"/>
          <c:extLst xmlns:c15="http://schemas.microsoft.com/office/drawing/2012/chart">
            <c:ext xmlns:c16="http://schemas.microsoft.com/office/drawing/2014/chart" uri="{C3380CC4-5D6E-409C-BE32-E72D297353CC}">
              <c16:uniqueId val="{00000009-CAB9-44A0-8BFF-79B64FC1EB58}"/>
            </c:ext>
          </c:extLst>
        </c:ser>
        <c:ser>
          <c:idx val="10"/>
          <c:order val="10"/>
          <c:tx>
            <c:strRef>
              <c:f>'Campus Data'!$B$22</c:f>
              <c:strCache>
                <c:ptCount val="1"/>
                <c:pt idx="0">
                  <c:v>TEXAS P-TECH SCHOOL 5</c:v>
                </c:pt>
              </c:strCache>
              <c:extLst xmlns:c15="http://schemas.microsoft.com/office/drawing/2012/chart"/>
            </c:strRef>
          </c:tx>
          <c:spPr>
            <a:ln w="28575" cap="rnd">
              <a:solidFill>
                <a:schemeClr val="accent5">
                  <a:lumMod val="6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Data'!$C$22:$N$22</c:f>
              <c:numCache>
                <c:formatCode>0%</c:formatCode>
                <c:ptCount val="12"/>
                <c:pt idx="0">
                  <c:v>0.72</c:v>
                </c:pt>
                <c:pt idx="1">
                  <c:v>0.71</c:v>
                </c:pt>
                <c:pt idx="2">
                  <c:v>0.86</c:v>
                </c:pt>
                <c:pt idx="3">
                  <c:v>0.82</c:v>
                </c:pt>
              </c:numCache>
            </c:numRef>
          </c:val>
          <c:smooth val="0"/>
          <c:extLst xmlns:c15="http://schemas.microsoft.com/office/drawing/2012/chart">
            <c:ext xmlns:c16="http://schemas.microsoft.com/office/drawing/2014/chart" uri="{C3380CC4-5D6E-409C-BE32-E72D297353CC}">
              <c16:uniqueId val="{0000000A-CAB9-44A0-8BFF-79B64FC1EB58}"/>
            </c:ext>
          </c:extLst>
        </c:ser>
        <c:ser>
          <c:idx val="11"/>
          <c:order val="11"/>
          <c:tx>
            <c:strRef>
              <c:f>'Campus Data'!$B$23</c:f>
              <c:strCache>
                <c:ptCount val="1"/>
                <c:pt idx="0">
                  <c:v>TEXAS P-TECH SCHOOL 6</c:v>
                </c:pt>
              </c:strCache>
              <c:extLst xmlns:c15="http://schemas.microsoft.com/office/drawing/2012/chart"/>
            </c:strRef>
          </c:tx>
          <c:spPr>
            <a:ln w="28575" cap="rnd">
              <a:solidFill>
                <a:schemeClr val="accent6">
                  <a:lumMod val="6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Data'!$C$23:$N$23</c:f>
              <c:numCache>
                <c:formatCode>0%</c:formatCode>
                <c:ptCount val="12"/>
                <c:pt idx="0">
                  <c:v>0.93</c:v>
                </c:pt>
                <c:pt idx="1">
                  <c:v>0.88</c:v>
                </c:pt>
                <c:pt idx="2">
                  <c:v>0.88</c:v>
                </c:pt>
                <c:pt idx="3">
                  <c:v>0.98</c:v>
                </c:pt>
              </c:numCache>
            </c:numRef>
          </c:val>
          <c:smooth val="0"/>
          <c:extLst xmlns:c15="http://schemas.microsoft.com/office/drawing/2012/chart">
            <c:ext xmlns:c16="http://schemas.microsoft.com/office/drawing/2014/chart" uri="{C3380CC4-5D6E-409C-BE32-E72D297353CC}">
              <c16:uniqueId val="{0000000B-CAB9-44A0-8BFF-79B64FC1EB58}"/>
            </c:ext>
          </c:extLst>
        </c:ser>
        <c:ser>
          <c:idx val="12"/>
          <c:order val="12"/>
          <c:tx>
            <c:strRef>
              <c:f>'Campus Data'!$B$24</c:f>
              <c:strCache>
                <c:ptCount val="1"/>
                <c:pt idx="0">
                  <c:v>TEXAS P-TECH SCHOOL 7</c:v>
                </c:pt>
              </c:strCache>
              <c:extLst xmlns:c15="http://schemas.microsoft.com/office/drawing/2012/chart"/>
            </c:strRef>
          </c:tx>
          <c:spPr>
            <a:ln w="28575" cap="rnd">
              <a:solidFill>
                <a:schemeClr val="accent1">
                  <a:lumMod val="80000"/>
                  <a:lumOff val="2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'Campus Data'!$C$24:$N$24</c:f>
              <c:numCache>
                <c:formatCode>0%</c:formatCode>
                <c:ptCount val="12"/>
                <c:pt idx="0">
                  <c:v>0.78</c:v>
                </c:pt>
                <c:pt idx="1">
                  <c:v>0.85</c:v>
                </c:pt>
                <c:pt idx="2">
                  <c:v>0.98</c:v>
                </c:pt>
                <c:pt idx="3">
                  <c:v>0.96</c:v>
                </c:pt>
              </c:numCache>
            </c:numRef>
          </c:val>
          <c:smooth val="0"/>
          <c:extLst xmlns:c15="http://schemas.microsoft.com/office/drawing/2012/chart">
            <c:ext xmlns:c16="http://schemas.microsoft.com/office/drawing/2014/chart" uri="{C3380CC4-5D6E-409C-BE32-E72D297353CC}">
              <c16:uniqueId val="{0000000C-CAB9-44A0-8BFF-79B64FC1EB58}"/>
            </c:ext>
          </c:extLst>
        </c:ser>
        <c:ser>
          <c:idx val="13"/>
          <c:order val="13"/>
          <c:tx>
            <c:strRef>
              <c:f>'Campus Data'!$B$25</c:f>
              <c:strCache>
                <c:ptCount val="1"/>
              </c:strCache>
              <c:extLst xmlns:c15="http://schemas.microsoft.com/office/drawing/2012/chart"/>
            </c:strRef>
          </c:tx>
          <c:spPr>
            <a:ln w="28575" cap="rnd">
              <a:solidFill>
                <a:schemeClr val="accent2">
                  <a:lumMod val="80000"/>
                  <a:lumOff val="2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extLst xmlns:c15="http://schemas.microsoft.com/office/drawing/2012/chart"/>
            </c:numRef>
          </c:cat>
          <c:val>
            <c:numRef>
              <c:f>'Campus Data'!$C$25:$N$25</c:f>
              <c:numCache>
                <c:formatCode>0%</c:formatCode>
                <c:ptCount val="12"/>
              </c:numCache>
              <c:extLst xmlns:c15="http://schemas.microsoft.com/office/drawing/2012/chart"/>
            </c:numRef>
          </c:val>
          <c:smooth val="0"/>
          <c:extLst xmlns:c15="http://schemas.microsoft.com/office/drawing/2012/chart">
            <c:ext xmlns:c16="http://schemas.microsoft.com/office/drawing/2014/chart" uri="{C3380CC4-5D6E-409C-BE32-E72D297353CC}">
              <c16:uniqueId val="{0000000D-CAB9-44A0-8BFF-79B64FC1EB58}"/>
            </c:ext>
          </c:extLst>
        </c:ser>
        <c:ser>
          <c:idx val="14"/>
          <c:order val="14"/>
          <c:tx>
            <c:strRef>
              <c:f>'Campus Data'!$B$26</c:f>
              <c:strCache>
                <c:ptCount val="1"/>
              </c:strCache>
              <c:extLst xmlns:c15="http://schemas.microsoft.com/office/drawing/2012/chart"/>
            </c:strRef>
          </c:tx>
          <c:spPr>
            <a:ln w="28575" cap="rnd">
              <a:solidFill>
                <a:schemeClr val="accent3">
                  <a:lumMod val="80000"/>
                  <a:lumOff val="2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extLst xmlns:c15="http://schemas.microsoft.com/office/drawing/2012/chart"/>
            </c:numRef>
          </c:cat>
          <c:val>
            <c:numRef>
              <c:f>'Campus Data'!$C$26:$N$26</c:f>
              <c:numCache>
                <c:formatCode>0%</c:formatCode>
                <c:ptCount val="12"/>
              </c:numCache>
              <c:extLst xmlns:c15="http://schemas.microsoft.com/office/drawing/2012/chart"/>
            </c:numRef>
          </c:val>
          <c:smooth val="0"/>
          <c:extLst xmlns:c15="http://schemas.microsoft.com/office/drawing/2012/chart">
            <c:ext xmlns:c16="http://schemas.microsoft.com/office/drawing/2014/chart" uri="{C3380CC4-5D6E-409C-BE32-E72D297353CC}">
              <c16:uniqueId val="{0000000E-CAB9-44A0-8BFF-79B64FC1EB58}"/>
            </c:ext>
          </c:extLst>
        </c:ser>
        <c:ser>
          <c:idx val="15"/>
          <c:order val="15"/>
          <c:tx>
            <c:strRef>
              <c:f>'Campus Data'!$B$27</c:f>
              <c:strCache>
                <c:ptCount val="1"/>
              </c:strCache>
              <c:extLst xmlns:c15="http://schemas.microsoft.com/office/drawing/2012/chart"/>
            </c:strRef>
          </c:tx>
          <c:spPr>
            <a:ln w="28575" cap="rnd">
              <a:solidFill>
                <a:schemeClr val="accent4">
                  <a:lumMod val="80000"/>
                  <a:lumOff val="20000"/>
                </a:schemeClr>
              </a:solidFill>
              <a:prstDash val="sysDot"/>
              <a:round/>
            </a:ln>
            <a:effectLst/>
          </c:spPr>
          <c:marker>
            <c:symbol val="none"/>
          </c:marker>
          <c:cat>
            <c:numRef>
              <c:f>'Campus Data'!$C$11:$N$11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extLst xmlns:c15="http://schemas.microsoft.com/office/drawing/2012/chart"/>
            </c:numRef>
          </c:cat>
          <c:val>
            <c:numRef>
              <c:f>'Campus Data'!$C$27:$N$27</c:f>
              <c:numCache>
                <c:formatCode>0%</c:formatCode>
                <c:ptCount val="12"/>
              </c:numCache>
              <c:extLst xmlns:c15="http://schemas.microsoft.com/office/drawing/2012/chart"/>
            </c:numRef>
          </c:val>
          <c:smooth val="0"/>
          <c:extLst xmlns:c15="http://schemas.microsoft.com/office/drawing/2012/chart">
            <c:ext xmlns:c16="http://schemas.microsoft.com/office/drawing/2014/chart" uri="{C3380CC4-5D6E-409C-BE32-E72D297353CC}">
              <c16:uniqueId val="{0000000F-CAB9-44A0-8BFF-79B64FC1EB58}"/>
            </c:ext>
          </c:extLst>
        </c:ser>
        <c:dLbls>
          <c:showLegendKey val="0"/>
          <c:showVal val="0"/>
          <c:showCatName val="0"/>
          <c:showSerName val="0"/>
          <c:showPercent val="0"/>
          <c:showBubbleSize val="0"/>
        </c:dLbls>
        <c:marker val="1"/>
        <c:smooth val="0"/>
        <c:axId val="770151792"/>
        <c:axId val="770152120"/>
        <c:extLst>
          <c:ext xmlns:c15="http://schemas.microsoft.com/office/drawing/2012/chart" uri="{02D57815-91ED-43cb-92C2-25804820EDAC}">
            <c15:filteredLineSeries>
              <c15:ser>
                <c:idx val="16"/>
                <c:order val="16"/>
                <c:tx>
                  <c:strRef>
                    <c:extLst>
                      <c:ext uri="{02D57815-91ED-43cb-92C2-25804820EDAC}">
                        <c15:formulaRef>
                          <c15:sqref>'Campus Data'!$B$28</c15:sqref>
                        </c15:formulaRef>
                      </c:ext>
                    </c:extLst>
                    <c:strCache>
                      <c:ptCount val="1"/>
                    </c:strCache>
                  </c:strRef>
                </c:tx>
                <c:spPr>
                  <a:ln w="28575" cap="rnd">
                    <a:solidFill>
                      <a:schemeClr val="accent5">
                        <a:lumMod val="80000"/>
                        <a:lumOff val="20000"/>
                      </a:schemeClr>
                    </a:solidFill>
                    <a:prstDash val="sysDot"/>
                    <a:round/>
                  </a:ln>
                  <a:effectLst/>
                </c:spPr>
                <c:marker>
                  <c:symbol val="none"/>
                </c:marker>
                <c:cat>
                  <c:numRef>
                    <c:extLst>
                      <c:ex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c:ext uri="{02D57815-91ED-43cb-92C2-25804820EDAC}">
                        <c15:formulaRef>
                          <c15:sqref>'Campus Data'!$C$28:$N$28</c15:sqref>
                        </c15:formulaRef>
                      </c:ext>
                    </c:extLst>
                    <c:numCache>
                      <c:formatCode>0%</c:formatCode>
                      <c:ptCount val="12"/>
                    </c:numCache>
                  </c:numRef>
                </c:val>
                <c:smooth val="0"/>
                <c:extLst>
                  <c:ext xmlns:c16="http://schemas.microsoft.com/office/drawing/2014/chart" uri="{C3380CC4-5D6E-409C-BE32-E72D297353CC}">
                    <c16:uniqueId val="{00000010-CAB9-44A0-8BFF-79B64FC1EB58}"/>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'Campus Data'!$B$29</c15:sqref>
                        </c15:formulaRef>
                      </c:ext>
                    </c:extLst>
                    <c:strCache>
                      <c:ptCount val="1"/>
                    </c:strCache>
                  </c:strRef>
                </c:tx>
                <c:spPr>
                  <a:ln w="28575" cap="rnd">
                    <a:solidFill>
                      <a:schemeClr val="accent6">
                        <a:lumMod val="80000"/>
                        <a:lumOff val="20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Data'!$C$29:$N$29</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1-CAB9-44A0-8BFF-79B64FC1EB58}"/>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'Campus Data'!$B$30</c15:sqref>
                        </c15:formulaRef>
                      </c:ext>
                    </c:extLst>
                    <c:strCache>
                      <c:ptCount val="1"/>
                    </c:strCache>
                  </c:strRef>
                </c:tx>
                <c:spPr>
                  <a:ln w="28575" cap="rnd">
                    <a:solidFill>
                      <a:schemeClr val="accent1">
                        <a:lumMod val="80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Data'!$C$30:$N$30</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2-CAB9-44A0-8BFF-79B64FC1EB58}"/>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'Campus Data'!$B$31</c15:sqref>
                        </c15:formulaRef>
                      </c:ext>
                    </c:extLst>
                    <c:strCache>
                      <c:ptCount val="1"/>
                    </c:strCache>
                  </c:strRef>
                </c:tx>
                <c:spPr>
                  <a:ln w="28575" cap="rnd">
                    <a:solidFill>
                      <a:schemeClr val="accent2">
                        <a:lumMod val="80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Data'!$C$31:$N$31</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3-CAB9-44A0-8BFF-79B64FC1EB58}"/>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'Campus Data'!$B$32</c15:sqref>
                        </c15:formulaRef>
                      </c:ext>
                    </c:extLst>
                    <c:strCache>
                      <c:ptCount val="1"/>
                    </c:strCache>
                  </c:strRef>
                </c:tx>
                <c:spPr>
                  <a:ln w="28575" cap="rnd">
                    <a:solidFill>
                      <a:schemeClr val="accent3">
                        <a:lumMod val="80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Data'!$C$32:$N$32</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4-CAB9-44A0-8BFF-79B64FC1EB58}"/>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'Campus Data'!$B$33</c15:sqref>
                        </c15:formulaRef>
                      </c:ext>
                    </c:extLst>
                    <c:strCache>
                      <c:ptCount val="1"/>
                    </c:strCache>
                  </c:strRef>
                </c:tx>
                <c:spPr>
                  <a:ln w="28575" cap="rnd">
                    <a:solidFill>
                      <a:schemeClr val="accent4">
                        <a:lumMod val="80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Data'!$C$33:$N$33</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5-CAB9-44A0-8BFF-79B64FC1EB58}"/>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'Campus Data'!$B$34</c15:sqref>
                        </c15:formulaRef>
                      </c:ext>
                    </c:extLst>
                    <c:strCache>
                      <c:ptCount val="1"/>
                    </c:strCache>
                  </c:strRef>
                </c:tx>
                <c:spPr>
                  <a:ln w="28575" cap="rnd">
                    <a:solidFill>
                      <a:schemeClr val="accent5">
                        <a:lumMod val="80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Data'!$C$34:$N$34</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6-CAB9-44A0-8BFF-79B64FC1EB58}"/>
                  </c:ext>
                </c:extLst>
              </c15:ser>
            </c15:filteredLineSeries>
            <c15:filteredLineSeries>
              <c15:ser>
                <c:idx val="23"/>
                <c:order val="23"/>
                <c:tx>
                  <c:strRef>
                    <c:extLst xmlns:c15="http://schemas.microsoft.com/office/drawing/2012/chart">
                      <c:ext xmlns:c15="http://schemas.microsoft.com/office/drawing/2012/chart" uri="{02D57815-91ED-43cb-92C2-25804820EDAC}">
                        <c15:formulaRef>
                          <c15:sqref>'Campus Data'!$B$35</c15:sqref>
                        </c15:formulaRef>
                      </c:ext>
                    </c:extLst>
                    <c:strCache>
                      <c:ptCount val="1"/>
                    </c:strCache>
                  </c:strRef>
                </c:tx>
                <c:spPr>
                  <a:ln w="28575" cap="rnd">
                    <a:solidFill>
                      <a:schemeClr val="accent6">
                        <a:lumMod val="80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Data'!$C$35:$N$35</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7-CAB9-44A0-8BFF-79B64FC1EB58}"/>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'Campus Data'!$B$36</c15:sqref>
                        </c15:formulaRef>
                      </c:ext>
                    </c:extLst>
                    <c:strCache>
                      <c:ptCount val="1"/>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Data'!$C$36:$N$36</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8-CAB9-44A0-8BFF-79B64FC1EB58}"/>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'Campus Data'!$B$37</c15:sqref>
                        </c15:formulaRef>
                      </c:ext>
                    </c:extLst>
                    <c:strCache>
                      <c:ptCount val="1"/>
                    </c:strCache>
                  </c:strRef>
                </c:tx>
                <c:spPr>
                  <a:ln w="28575" cap="rnd">
                    <a:solidFill>
                      <a:schemeClr val="accent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Data'!$C$37:$N$37</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9-CAB9-44A0-8BFF-79B64FC1EB58}"/>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'Campus Data'!$B$38</c15:sqref>
                        </c15:formulaRef>
                      </c:ext>
                    </c:extLst>
                    <c:strCache>
                      <c:ptCount val="1"/>
                    </c:strCache>
                  </c:strRef>
                </c:tx>
                <c:spPr>
                  <a:ln w="28575" cap="rnd">
                    <a:solidFill>
                      <a:schemeClr val="accent3">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Data'!$C$38:$N$38</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A-CAB9-44A0-8BFF-79B64FC1EB58}"/>
                  </c:ext>
                </c:extLst>
              </c15:ser>
            </c15:filteredLineSeries>
            <c15:filteredLineSeries>
              <c15:ser>
                <c:idx val="27"/>
                <c:order val="27"/>
                <c:tx>
                  <c:strRef>
                    <c:extLst xmlns:c15="http://schemas.microsoft.com/office/drawing/2012/chart">
                      <c:ext xmlns:c15="http://schemas.microsoft.com/office/drawing/2012/chart" uri="{02D57815-91ED-43cb-92C2-25804820EDAC}">
                        <c15:formulaRef>
                          <c15:sqref>'Campus Data'!$B$39</c15:sqref>
                        </c15:formulaRef>
                      </c:ext>
                    </c:extLst>
                    <c:strCache>
                      <c:ptCount val="1"/>
                    </c:strCache>
                  </c:strRef>
                </c:tx>
                <c:spPr>
                  <a:ln w="28575" cap="rnd">
                    <a:solidFill>
                      <a:schemeClr val="accent4">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Data'!$C$39:$N$39</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B-CAB9-44A0-8BFF-79B64FC1EB58}"/>
                  </c:ext>
                </c:extLst>
              </c15:ser>
            </c15:filteredLineSeries>
            <c15:filteredLineSeries>
              <c15:ser>
                <c:idx val="28"/>
                <c:order val="28"/>
                <c:tx>
                  <c:strRef>
                    <c:extLst xmlns:c15="http://schemas.microsoft.com/office/drawing/2012/chart">
                      <c:ext xmlns:c15="http://schemas.microsoft.com/office/drawing/2012/chart" uri="{02D57815-91ED-43cb-92C2-25804820EDAC}">
                        <c15:formulaRef>
                          <c15:sqref>'Campus Data'!$B$40</c15:sqref>
                        </c15:formulaRef>
                      </c:ext>
                    </c:extLst>
                    <c:strCache>
                      <c:ptCount val="1"/>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Data'!$C$40:$N$40</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C-CAB9-44A0-8BFF-79B64FC1EB58}"/>
                  </c:ext>
                </c:extLst>
              </c15:ser>
            </c15:filteredLineSeries>
            <c15:filteredLineSeries>
              <c15:ser>
                <c:idx val="29"/>
                <c:order val="29"/>
                <c:tx>
                  <c:strRef>
                    <c:extLst xmlns:c15="http://schemas.microsoft.com/office/drawing/2012/chart">
                      <c:ext xmlns:c15="http://schemas.microsoft.com/office/drawing/2012/chart" uri="{02D57815-91ED-43cb-92C2-25804820EDAC}">
                        <c15:formulaRef>
                          <c15:sqref>'Campus Data'!$B$41</c15:sqref>
                        </c15:formulaRef>
                      </c:ext>
                    </c:extLst>
                    <c:strCache>
                      <c:ptCount val="1"/>
                    </c:strCache>
                  </c:strRef>
                </c:tx>
                <c:spPr>
                  <a:ln w="28575" cap="rnd">
                    <a:solidFill>
                      <a:schemeClr val="accent6">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Data'!$C$41:$N$41</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D-CAB9-44A0-8BFF-79B64FC1EB58}"/>
                  </c:ext>
                </c:extLst>
              </c15:ser>
            </c15:filteredLineSeries>
            <c15:filteredLineSeries>
              <c15:ser>
                <c:idx val="30"/>
                <c:order val="30"/>
                <c:tx>
                  <c:strRef>
                    <c:extLst xmlns:c15="http://schemas.microsoft.com/office/drawing/2012/chart">
                      <c:ext xmlns:c15="http://schemas.microsoft.com/office/drawing/2012/chart" uri="{02D57815-91ED-43cb-92C2-25804820EDAC}">
                        <c15:formulaRef>
                          <c15:sqref>'Campus Data'!$B$42</c15:sqref>
                        </c15:formulaRef>
                      </c:ext>
                    </c:extLst>
                    <c:strCache>
                      <c:ptCount val="1"/>
                    </c:strCache>
                  </c:strRef>
                </c:tx>
                <c:spPr>
                  <a:ln w="28575" cap="rnd">
                    <a:solidFill>
                      <a:schemeClr val="accent1">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Data'!$C$42:$N$42</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E-CAB9-44A0-8BFF-79B64FC1EB58}"/>
                  </c:ext>
                </c:extLst>
              </c15:ser>
            </c15:filteredLineSeries>
            <c15:filteredLineSeries>
              <c15:ser>
                <c:idx val="31"/>
                <c:order val="31"/>
                <c:tx>
                  <c:strRef>
                    <c:extLst xmlns:c15="http://schemas.microsoft.com/office/drawing/2012/chart">
                      <c:ext xmlns:c15="http://schemas.microsoft.com/office/drawing/2012/chart" uri="{02D57815-91ED-43cb-92C2-25804820EDAC}">
                        <c15:formulaRef>
                          <c15:sqref>'Campus Data'!$B$43</c15:sqref>
                        </c15:formulaRef>
                      </c:ext>
                    </c:extLst>
                    <c:strCache>
                      <c:ptCount val="1"/>
                    </c:strCache>
                  </c:strRef>
                </c:tx>
                <c:spPr>
                  <a:ln w="28575" cap="rnd">
                    <a:solidFill>
                      <a:schemeClr val="accent2">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Data'!$C$43:$N$43</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1F-CAB9-44A0-8BFF-79B64FC1EB58}"/>
                  </c:ext>
                </c:extLst>
              </c15:ser>
            </c15:filteredLineSeries>
            <c15:filteredLineSeries>
              <c15:ser>
                <c:idx val="32"/>
                <c:order val="32"/>
                <c:tx>
                  <c:strRef>
                    <c:extLst xmlns:c15="http://schemas.microsoft.com/office/drawing/2012/chart">
                      <c:ext xmlns:c15="http://schemas.microsoft.com/office/drawing/2012/chart" uri="{02D57815-91ED-43cb-92C2-25804820EDAC}">
                        <c15:formulaRef>
                          <c15:sqref>'Campus Data'!$B$44</c15:sqref>
                        </c15:formulaRef>
                      </c:ext>
                    </c:extLst>
                    <c:strCache>
                      <c:ptCount val="1"/>
                    </c:strCache>
                  </c:strRef>
                </c:tx>
                <c:spPr>
                  <a:ln w="28575" cap="rnd">
                    <a:solidFill>
                      <a:schemeClr val="accent3">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Data'!$C$44:$N$44</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0-CAB9-44A0-8BFF-79B64FC1EB58}"/>
                  </c:ext>
                </c:extLst>
              </c15:ser>
            </c15:filteredLineSeries>
            <c15:filteredLineSeries>
              <c15:ser>
                <c:idx val="33"/>
                <c:order val="33"/>
                <c:tx>
                  <c:strRef>
                    <c:extLst xmlns:c15="http://schemas.microsoft.com/office/drawing/2012/chart">
                      <c:ext xmlns:c15="http://schemas.microsoft.com/office/drawing/2012/chart" uri="{02D57815-91ED-43cb-92C2-25804820EDAC}">
                        <c15:formulaRef>
                          <c15:sqref>'Campus Data'!$B$45</c15:sqref>
                        </c15:formulaRef>
                      </c:ext>
                    </c:extLst>
                    <c:strCache>
                      <c:ptCount val="1"/>
                    </c:strCache>
                  </c:strRef>
                </c:tx>
                <c:spPr>
                  <a:ln w="28575" cap="rnd">
                    <a:solidFill>
                      <a:schemeClr val="accent4">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Data'!$C$45:$N$45</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1-CAB9-44A0-8BFF-79B64FC1EB58}"/>
                  </c:ext>
                </c:extLst>
              </c15:ser>
            </c15:filteredLineSeries>
            <c15:filteredLineSeries>
              <c15:ser>
                <c:idx val="34"/>
                <c:order val="34"/>
                <c:tx>
                  <c:strRef>
                    <c:extLst xmlns:c15="http://schemas.microsoft.com/office/drawing/2012/chart">
                      <c:ext xmlns:c15="http://schemas.microsoft.com/office/drawing/2012/chart" uri="{02D57815-91ED-43cb-92C2-25804820EDAC}">
                        <c15:formulaRef>
                          <c15:sqref>'Campus Data'!$B$46</c15:sqref>
                        </c15:formulaRef>
                      </c:ext>
                    </c:extLst>
                    <c:strCache>
                      <c:ptCount val="1"/>
                    </c:strCache>
                  </c:strRef>
                </c:tx>
                <c:spPr>
                  <a:ln w="28575" cap="rnd">
                    <a:solidFill>
                      <a:schemeClr val="accent5">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Data'!$C$46:$N$46</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2-CAB9-44A0-8BFF-79B64FC1EB58}"/>
                  </c:ext>
                </c:extLst>
              </c15:ser>
            </c15:filteredLineSeries>
            <c15:filteredLineSeries>
              <c15:ser>
                <c:idx val="35"/>
                <c:order val="35"/>
                <c:tx>
                  <c:strRef>
                    <c:extLst xmlns:c15="http://schemas.microsoft.com/office/drawing/2012/chart">
                      <c:ext xmlns:c15="http://schemas.microsoft.com/office/drawing/2012/chart" uri="{02D57815-91ED-43cb-92C2-25804820EDAC}">
                        <c15:formulaRef>
                          <c15:sqref>'Campus Data'!$B$47</c15:sqref>
                        </c15:formulaRef>
                      </c:ext>
                    </c:extLst>
                    <c:strCache>
                      <c:ptCount val="1"/>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Data'!$C$47:$N$47</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3-CAB9-44A0-8BFF-79B64FC1EB58}"/>
                  </c:ext>
                </c:extLst>
              </c15:ser>
            </c15:filteredLineSeries>
            <c15:filteredLineSeries>
              <c15:ser>
                <c:idx val="36"/>
                <c:order val="36"/>
                <c:tx>
                  <c:strRef>
                    <c:extLst xmlns:c15="http://schemas.microsoft.com/office/drawing/2012/chart">
                      <c:ext xmlns:c15="http://schemas.microsoft.com/office/drawing/2012/chart" uri="{02D57815-91ED-43cb-92C2-25804820EDAC}">
                        <c15:formulaRef>
                          <c15:sqref>'Campus Data'!$B$48</c15:sqref>
                        </c15:formulaRef>
                      </c:ext>
                    </c:extLst>
                    <c:strCache>
                      <c:ptCount val="1"/>
                    </c:strCache>
                  </c:strRef>
                </c:tx>
                <c:spPr>
                  <a:ln w="28575" cap="rnd">
                    <a:solidFill>
                      <a:schemeClr val="accent1">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Data'!$C$48:$N$48</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4-CAB9-44A0-8BFF-79B64FC1EB58}"/>
                  </c:ext>
                </c:extLst>
              </c15:ser>
            </c15:filteredLineSeries>
            <c15:filteredLineSeries>
              <c15:ser>
                <c:idx val="37"/>
                <c:order val="37"/>
                <c:tx>
                  <c:strRef>
                    <c:extLst xmlns:c15="http://schemas.microsoft.com/office/drawing/2012/chart">
                      <c:ext xmlns:c15="http://schemas.microsoft.com/office/drawing/2012/chart" uri="{02D57815-91ED-43cb-92C2-25804820EDAC}">
                        <c15:formulaRef>
                          <c15:sqref>'Campus Data'!$B$49</c15:sqref>
                        </c15:formulaRef>
                      </c:ext>
                    </c:extLst>
                    <c:strCache>
                      <c:ptCount val="1"/>
                    </c:strCache>
                  </c:strRef>
                </c:tx>
                <c:spPr>
                  <a:ln w="28575" cap="rnd">
                    <a:solidFill>
                      <a:schemeClr val="accent2">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Data'!$C$49:$N$49</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5-CAB9-44A0-8BFF-79B64FC1EB58}"/>
                  </c:ext>
                </c:extLst>
              </c15:ser>
            </c15:filteredLineSeries>
            <c15:filteredLineSeries>
              <c15:ser>
                <c:idx val="38"/>
                <c:order val="38"/>
                <c:tx>
                  <c:strRef>
                    <c:extLst xmlns:c15="http://schemas.microsoft.com/office/drawing/2012/chart">
                      <c:ext xmlns:c15="http://schemas.microsoft.com/office/drawing/2012/chart" uri="{02D57815-91ED-43cb-92C2-25804820EDAC}">
                        <c15:formulaRef>
                          <c15:sqref>'Campus Data'!$B$50</c15:sqref>
                        </c15:formulaRef>
                      </c:ext>
                    </c:extLst>
                    <c:strCache>
                      <c:ptCount val="1"/>
                    </c:strCache>
                  </c:strRef>
                </c:tx>
                <c:spPr>
                  <a:ln w="28575" cap="rnd">
                    <a:solidFill>
                      <a:schemeClr val="accent3">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Data'!$C$50:$N$50</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6-CAB9-44A0-8BFF-79B64FC1EB58}"/>
                  </c:ext>
                </c:extLst>
              </c15:ser>
            </c15:filteredLineSeries>
            <c15:filteredLineSeries>
              <c15:ser>
                <c:idx val="39"/>
                <c:order val="39"/>
                <c:tx>
                  <c:strRef>
                    <c:extLst xmlns:c15="http://schemas.microsoft.com/office/drawing/2012/chart">
                      <c:ext xmlns:c15="http://schemas.microsoft.com/office/drawing/2012/chart" uri="{02D57815-91ED-43cb-92C2-25804820EDAC}">
                        <c15:formulaRef>
                          <c15:sqref>'Campus Data'!$B$51</c15:sqref>
                        </c15:formulaRef>
                      </c:ext>
                    </c:extLst>
                    <c:strCache>
                      <c:ptCount val="1"/>
                    </c:strCache>
                  </c:strRef>
                </c:tx>
                <c:spPr>
                  <a:ln w="28575" cap="rnd">
                    <a:solidFill>
                      <a:schemeClr val="accent4">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Data'!$C$51:$N$51</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7-CAB9-44A0-8BFF-79B64FC1EB58}"/>
                  </c:ext>
                </c:extLst>
              </c15:ser>
            </c15:filteredLineSeries>
            <c15:filteredLineSeries>
              <c15:ser>
                <c:idx val="40"/>
                <c:order val="40"/>
                <c:tx>
                  <c:strRef>
                    <c:extLst xmlns:c15="http://schemas.microsoft.com/office/drawing/2012/chart">
                      <c:ext xmlns:c15="http://schemas.microsoft.com/office/drawing/2012/chart" uri="{02D57815-91ED-43cb-92C2-25804820EDAC}">
                        <c15:formulaRef>
                          <c15:sqref>'Campus Data'!$B$52</c15:sqref>
                        </c15:formulaRef>
                      </c:ext>
                    </c:extLst>
                    <c:strCache>
                      <c:ptCount val="1"/>
                    </c:strCache>
                  </c:strRef>
                </c:tx>
                <c:spPr>
                  <a:ln w="28575" cap="rnd">
                    <a:solidFill>
                      <a:schemeClr val="accent5">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Data'!$C$52:$N$52</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8-CAB9-44A0-8BFF-79B64FC1EB58}"/>
                  </c:ext>
                </c:extLst>
              </c15:ser>
            </c15:filteredLineSeries>
            <c15:filteredLineSeries>
              <c15:ser>
                <c:idx val="41"/>
                <c:order val="41"/>
                <c:tx>
                  <c:strRef>
                    <c:extLst xmlns:c15="http://schemas.microsoft.com/office/drawing/2012/chart">
                      <c:ext xmlns:c15="http://schemas.microsoft.com/office/drawing/2012/chart" uri="{02D57815-91ED-43cb-92C2-25804820EDAC}">
                        <c15:formulaRef>
                          <c15:sqref>'Campus Data'!$B$53</c15:sqref>
                        </c15:formulaRef>
                      </c:ext>
                    </c:extLst>
                    <c:strCache>
                      <c:ptCount val="1"/>
                    </c:strCache>
                  </c:strRef>
                </c:tx>
                <c:spPr>
                  <a:ln w="28575" cap="rnd">
                    <a:solidFill>
                      <a:schemeClr val="accent6">
                        <a:lumMod val="70000"/>
                        <a:lumOff val="3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Data'!$C$53:$N$53</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9-CAB9-44A0-8BFF-79B64FC1EB58}"/>
                  </c:ext>
                </c:extLst>
              </c15:ser>
            </c15:filteredLineSeries>
            <c15:filteredLineSeries>
              <c15:ser>
                <c:idx val="42"/>
                <c:order val="42"/>
                <c:tx>
                  <c:strRef>
                    <c:extLst xmlns:c15="http://schemas.microsoft.com/office/drawing/2012/chart">
                      <c:ext xmlns:c15="http://schemas.microsoft.com/office/drawing/2012/chart" uri="{02D57815-91ED-43cb-92C2-25804820EDAC}">
                        <c15:formulaRef>
                          <c15:sqref>'Campus Data'!$B$54</c15:sqref>
                        </c15:formulaRef>
                      </c:ext>
                    </c:extLst>
                    <c:strCache>
                      <c:ptCount val="1"/>
                    </c:strCache>
                  </c:strRef>
                </c:tx>
                <c:spPr>
                  <a:ln w="28575" cap="rnd">
                    <a:solidFill>
                      <a:schemeClr val="accent1">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Data'!$C$54:$N$54</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A-CAB9-44A0-8BFF-79B64FC1EB58}"/>
                  </c:ext>
                </c:extLst>
              </c15:ser>
            </c15:filteredLineSeries>
            <c15:filteredLineSeries>
              <c15:ser>
                <c:idx val="43"/>
                <c:order val="43"/>
                <c:tx>
                  <c:strRef>
                    <c:extLst xmlns:c15="http://schemas.microsoft.com/office/drawing/2012/chart">
                      <c:ext xmlns:c15="http://schemas.microsoft.com/office/drawing/2012/chart" uri="{02D57815-91ED-43cb-92C2-25804820EDAC}">
                        <c15:formulaRef>
                          <c15:sqref>'Campus Data'!$B$55</c15:sqref>
                        </c15:formulaRef>
                      </c:ext>
                    </c:extLst>
                    <c:strCache>
                      <c:ptCount val="1"/>
                    </c:strCache>
                  </c:strRef>
                </c:tx>
                <c:spPr>
                  <a:ln w="28575" cap="rnd">
                    <a:solidFill>
                      <a:schemeClr val="accent2">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Data'!$C$55:$N$55</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B-CAB9-44A0-8BFF-79B64FC1EB58}"/>
                  </c:ext>
                </c:extLst>
              </c15:ser>
            </c15:filteredLineSeries>
            <c15:filteredLineSeries>
              <c15:ser>
                <c:idx val="44"/>
                <c:order val="44"/>
                <c:tx>
                  <c:strRef>
                    <c:extLst xmlns:c15="http://schemas.microsoft.com/office/drawing/2012/chart">
                      <c:ext xmlns:c15="http://schemas.microsoft.com/office/drawing/2012/chart" uri="{02D57815-91ED-43cb-92C2-25804820EDAC}">
                        <c15:formulaRef>
                          <c15:sqref>'Campus Data'!$B$56</c15:sqref>
                        </c15:formulaRef>
                      </c:ext>
                    </c:extLst>
                    <c:strCache>
                      <c:ptCount val="1"/>
                    </c:strCache>
                  </c:strRef>
                </c:tx>
                <c:spPr>
                  <a:ln w="28575" cap="rnd">
                    <a:solidFill>
                      <a:schemeClr val="accent3">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Data'!$C$56:$N$56</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C-CAB9-44A0-8BFF-79B64FC1EB58}"/>
                  </c:ext>
                </c:extLst>
              </c15:ser>
            </c15:filteredLineSeries>
            <c15:filteredLineSeries>
              <c15:ser>
                <c:idx val="45"/>
                <c:order val="45"/>
                <c:tx>
                  <c:strRef>
                    <c:extLst xmlns:c15="http://schemas.microsoft.com/office/drawing/2012/chart">
                      <c:ext xmlns:c15="http://schemas.microsoft.com/office/drawing/2012/chart" uri="{02D57815-91ED-43cb-92C2-25804820EDAC}">
                        <c15:formulaRef>
                          <c15:sqref>'Campus Data'!$B$57</c15:sqref>
                        </c15:formulaRef>
                      </c:ext>
                    </c:extLst>
                    <c:strCache>
                      <c:ptCount val="1"/>
                    </c:strCache>
                  </c:strRef>
                </c:tx>
                <c:spPr>
                  <a:ln w="28575" cap="rnd">
                    <a:solidFill>
                      <a:schemeClr val="accent4">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Data'!$C$57:$N$57</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D-CAB9-44A0-8BFF-79B64FC1EB58}"/>
                  </c:ext>
                </c:extLst>
              </c15:ser>
            </c15:filteredLineSeries>
            <c15:filteredLineSeries>
              <c15:ser>
                <c:idx val="46"/>
                <c:order val="46"/>
                <c:tx>
                  <c:strRef>
                    <c:extLst xmlns:c15="http://schemas.microsoft.com/office/drawing/2012/chart">
                      <c:ext xmlns:c15="http://schemas.microsoft.com/office/drawing/2012/chart" uri="{02D57815-91ED-43cb-92C2-25804820EDAC}">
                        <c15:formulaRef>
                          <c15:sqref>'Campus Data'!$B$58</c15:sqref>
                        </c15:formulaRef>
                      </c:ext>
                    </c:extLst>
                    <c:strCache>
                      <c:ptCount val="1"/>
                    </c:strCache>
                  </c:strRef>
                </c:tx>
                <c:spPr>
                  <a:ln w="28575" cap="rnd">
                    <a:solidFill>
                      <a:schemeClr val="accent5">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Data'!$C$58:$N$58</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E-CAB9-44A0-8BFF-79B64FC1EB58}"/>
                  </c:ext>
                </c:extLst>
              </c15:ser>
            </c15:filteredLineSeries>
            <c15:filteredLineSeries>
              <c15:ser>
                <c:idx val="47"/>
                <c:order val="47"/>
                <c:tx>
                  <c:strRef>
                    <c:extLst xmlns:c15="http://schemas.microsoft.com/office/drawing/2012/chart">
                      <c:ext xmlns:c15="http://schemas.microsoft.com/office/drawing/2012/chart" uri="{02D57815-91ED-43cb-92C2-25804820EDAC}">
                        <c15:formulaRef>
                          <c15:sqref>'Campus Data'!$B$59</c15:sqref>
                        </c15:formulaRef>
                      </c:ext>
                    </c:extLst>
                    <c:strCache>
                      <c:ptCount val="1"/>
                    </c:strCache>
                  </c:strRef>
                </c:tx>
                <c:spPr>
                  <a:ln w="28575" cap="rnd">
                    <a:solidFill>
                      <a:schemeClr val="accent6">
                        <a:lumMod val="7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Data'!$C$59:$N$59</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2F-CAB9-44A0-8BFF-79B64FC1EB58}"/>
                  </c:ext>
                </c:extLst>
              </c15:ser>
            </c15:filteredLineSeries>
            <c15:filteredLineSeries>
              <c15:ser>
                <c:idx val="48"/>
                <c:order val="48"/>
                <c:tx>
                  <c:strRef>
                    <c:extLst xmlns:c15="http://schemas.microsoft.com/office/drawing/2012/chart">
                      <c:ext xmlns:c15="http://schemas.microsoft.com/office/drawing/2012/chart" uri="{02D57815-91ED-43cb-92C2-25804820EDAC}">
                        <c15:formulaRef>
                          <c15:sqref>'Campus Data'!$B$60</c15:sqref>
                        </c15:formulaRef>
                      </c:ext>
                    </c:extLst>
                    <c:strCache>
                      <c:ptCount val="1"/>
                    </c:strCache>
                  </c:strRef>
                </c:tx>
                <c:spPr>
                  <a:ln w="28575" cap="rnd">
                    <a:solidFill>
                      <a:schemeClr val="accent1">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Data'!$C$60:$N$60</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30-CAB9-44A0-8BFF-79B64FC1EB58}"/>
                  </c:ext>
                </c:extLst>
              </c15:ser>
            </c15:filteredLineSeries>
            <c15:filteredLineSeries>
              <c15:ser>
                <c:idx val="49"/>
                <c:order val="49"/>
                <c:tx>
                  <c:strRef>
                    <c:extLst xmlns:c15="http://schemas.microsoft.com/office/drawing/2012/chart">
                      <c:ext xmlns:c15="http://schemas.microsoft.com/office/drawing/2012/chart" uri="{02D57815-91ED-43cb-92C2-25804820EDAC}">
                        <c15:formulaRef>
                          <c15:sqref>'Campus Data'!$B$61</c15:sqref>
                        </c15:formulaRef>
                      </c:ext>
                    </c:extLst>
                    <c:strCache>
                      <c:ptCount val="1"/>
                    </c:strCache>
                  </c:strRef>
                </c:tx>
                <c:spPr>
                  <a:ln w="28575" cap="rnd">
                    <a:solidFill>
                      <a:schemeClr val="accent2">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Data'!$C$61:$N$61</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31-CAB9-44A0-8BFF-79B64FC1EB58}"/>
                  </c:ext>
                </c:extLst>
              </c15:ser>
            </c15:filteredLineSeries>
            <c15:filteredLineSeries>
              <c15:ser>
                <c:idx val="50"/>
                <c:order val="50"/>
                <c:tx>
                  <c:strRef>
                    <c:extLst xmlns:c15="http://schemas.microsoft.com/office/drawing/2012/chart">
                      <c:ext xmlns:c15="http://schemas.microsoft.com/office/drawing/2012/chart" uri="{02D57815-91ED-43cb-92C2-25804820EDAC}">
                        <c15:formulaRef>
                          <c15:sqref>'Campus Data'!$B$62</c15:sqref>
                        </c15:formulaRef>
                      </c:ext>
                    </c:extLst>
                    <c:strCache>
                      <c:ptCount val="1"/>
                    </c:strCache>
                  </c:strRef>
                </c:tx>
                <c:spPr>
                  <a:ln w="28575" cap="rnd">
                    <a:solidFill>
                      <a:schemeClr val="accent3">
                        <a:lumMod val="50000"/>
                        <a:lumOff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'Campus Data'!$C$11:$N$11</c15:sqref>
                        </c15:formulaRef>
                      </c:ext>
                    </c:extLst>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extLst xmlns:c15="http://schemas.microsoft.com/office/drawing/2012/chart">
                      <c:ext xmlns:c15="http://schemas.microsoft.com/office/drawing/2012/chart" uri="{02D57815-91ED-43cb-92C2-25804820EDAC}">
                        <c15:formulaRef>
                          <c15:sqref>'Campus Data'!$C$62:$N$62</c15:sqref>
                        </c15:formulaRef>
                      </c:ext>
                    </c:extLst>
                    <c:numCache>
                      <c:formatCode>0%</c:formatCode>
                      <c:ptCount val="12"/>
                    </c:numCache>
                  </c:numRef>
                </c:val>
                <c:smooth val="0"/>
                <c:extLst xmlns:c15="http://schemas.microsoft.com/office/drawing/2012/chart">
                  <c:ext xmlns:c16="http://schemas.microsoft.com/office/drawing/2014/chart" uri="{C3380CC4-5D6E-409C-BE32-E72D297353CC}">
                    <c16:uniqueId val="{00000032-CAB9-44A0-8BFF-79B64FC1EB58}"/>
                  </c:ext>
                </c:extLst>
              </c15:ser>
            </c15:filteredLineSeries>
          </c:ext>
        </c:extLst>
      </c:lineChart>
      <c:catAx>
        <c:axId val="77015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152120"/>
        <c:crosses val="autoZero"/>
        <c:auto val="1"/>
        <c:lblAlgn val="ctr"/>
        <c:lblOffset val="100"/>
        <c:noMultiLvlLbl val="0"/>
      </c:catAx>
      <c:valAx>
        <c:axId val="770152120"/>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151792"/>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6350</xdr:rowOff>
    </xdr:to>
    <xdr:pic>
      <xdr:nvPicPr>
        <xdr:cNvPr id="3" name="Picture 2">
          <a:extLst>
            <a:ext uri="{FF2B5EF4-FFF2-40B4-BE49-F238E27FC236}">
              <a16:creationId xmlns:a16="http://schemas.microsoft.com/office/drawing/2014/main" id="{FE7FC251-0C1C-3F57-68B4-F688B0166162}"/>
            </a:ext>
          </a:extLst>
        </xdr:cNvPr>
        <xdr:cNvPicPr>
          <a:picLocks noChangeAspect="1"/>
        </xdr:cNvPicPr>
      </xdr:nvPicPr>
      <xdr:blipFill>
        <a:blip xmlns:r="http://schemas.openxmlformats.org/officeDocument/2006/relationships" r:embed="rId1"/>
        <a:stretch>
          <a:fillRect/>
        </a:stretch>
      </xdr:blipFill>
      <xdr:spPr>
        <a:xfrm>
          <a:off x="0" y="0"/>
          <a:ext cx="6962775" cy="682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515470</xdr:colOff>
      <xdr:row>11</xdr:row>
      <xdr:rowOff>190499</xdr:rowOff>
    </xdr:from>
    <xdr:to>
      <xdr:col>18</xdr:col>
      <xdr:colOff>302558</xdr:colOff>
      <xdr:row>55</xdr:row>
      <xdr:rowOff>145676</xdr:rowOff>
    </xdr:to>
    <xdr:graphicFrame macro="">
      <xdr:nvGraphicFramePr>
        <xdr:cNvPr id="30" name="Chart 27">
          <a:extLst>
            <a:ext uri="{FF2B5EF4-FFF2-40B4-BE49-F238E27FC236}">
              <a16:creationId xmlns:a16="http://schemas.microsoft.com/office/drawing/2014/main" id="{87841993-9661-497A-8DBA-6FB8CC745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293D8-B652-4B30-9931-99D97C26C559}">
  <sheetPr codeName="Sheet1"/>
  <dimension ref="B3:B6"/>
  <sheetViews>
    <sheetView showGridLines="0" tabSelected="1" zoomScaleNormal="100" workbookViewId="0">
      <selection activeCell="L4" sqref="L4"/>
    </sheetView>
  </sheetViews>
  <sheetFormatPr defaultRowHeight="15" x14ac:dyDescent="0.25"/>
  <cols>
    <col min="1" max="1" width="1.85546875" customWidth="1"/>
    <col min="2" max="2" width="100.28515625" customWidth="1"/>
    <col min="3" max="3" width="2.28515625" customWidth="1"/>
  </cols>
  <sheetData>
    <row r="3" spans="2:2" ht="23.45" customHeight="1" x14ac:dyDescent="0.25"/>
    <row r="4" spans="2:2" ht="160.9" customHeight="1" x14ac:dyDescent="0.25">
      <c r="B4" s="43" t="s">
        <v>41</v>
      </c>
    </row>
    <row r="5" spans="2:2" ht="258.60000000000002" customHeight="1" x14ac:dyDescent="0.25">
      <c r="B5" s="54" t="s">
        <v>40</v>
      </c>
    </row>
    <row r="6" spans="2:2" ht="15.75" x14ac:dyDescent="0.25">
      <c r="B6" s="42"/>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B359-3BA8-4CEA-857E-C09EF9E0F53C}">
  <sheetPr codeName="Sheet2"/>
  <dimension ref="A1:AO488"/>
  <sheetViews>
    <sheetView showGridLines="0" workbookViewId="0"/>
  </sheetViews>
  <sheetFormatPr defaultRowHeight="15" x14ac:dyDescent="0.25"/>
  <cols>
    <col min="1" max="1" width="6.5703125" customWidth="1"/>
    <col min="2" max="2" width="36.140625" style="3" customWidth="1"/>
    <col min="3" max="14" width="6.28515625" style="1" customWidth="1"/>
    <col min="15" max="26" width="6.28515625" style="29" customWidth="1"/>
    <col min="27" max="27" width="15.7109375" customWidth="1"/>
    <col min="28" max="39" width="9.140625" hidden="1" customWidth="1"/>
    <col min="40" max="40" width="15.85546875" style="1" customWidth="1"/>
    <col min="41" max="41" width="15.85546875" customWidth="1"/>
  </cols>
  <sheetData>
    <row r="1" spans="1:41" x14ac:dyDescent="0.25">
      <c r="C1" s="55" t="s">
        <v>33</v>
      </c>
      <c r="D1" s="55"/>
      <c r="E1" s="55"/>
      <c r="F1" s="55"/>
      <c r="G1" s="55"/>
      <c r="H1" s="55"/>
      <c r="I1" s="55"/>
      <c r="J1" s="55"/>
      <c r="K1" s="55"/>
      <c r="L1" s="55"/>
      <c r="M1" s="55"/>
      <c r="N1" s="55"/>
      <c r="AN1" s="29"/>
    </row>
    <row r="2" spans="1:41" x14ac:dyDescent="0.25">
      <c r="C2" s="32">
        <v>1</v>
      </c>
      <c r="D2" s="32">
        <v>2</v>
      </c>
      <c r="E2" s="32">
        <v>3</v>
      </c>
      <c r="F2" s="33">
        <v>4</v>
      </c>
      <c r="G2" s="32">
        <v>5</v>
      </c>
      <c r="H2" s="32">
        <v>6</v>
      </c>
      <c r="I2" s="32">
        <v>7</v>
      </c>
      <c r="J2" s="32">
        <v>8</v>
      </c>
      <c r="K2" s="32">
        <v>9</v>
      </c>
      <c r="L2" s="32">
        <v>10</v>
      </c>
      <c r="M2" s="32">
        <v>11</v>
      </c>
      <c r="N2" s="32">
        <v>12</v>
      </c>
      <c r="AN2" s="29"/>
    </row>
    <row r="3" spans="1:41" x14ac:dyDescent="0.25">
      <c r="B3" s="34" t="s">
        <v>34</v>
      </c>
      <c r="C3" s="36">
        <f>_xlfn.IFNA(C12, "")</f>
        <v>0.85212962962962957</v>
      </c>
      <c r="D3" s="36">
        <f t="shared" ref="D3:N3" si="0">_xlfn.IFNA(D12, "")</f>
        <v>0.88148148148148164</v>
      </c>
      <c r="E3" s="36">
        <f t="shared" si="0"/>
        <v>0.90583333333333338</v>
      </c>
      <c r="F3" s="36">
        <f t="shared" si="0"/>
        <v>0.92500000000000016</v>
      </c>
      <c r="G3" s="36" t="str">
        <f t="shared" si="0"/>
        <v/>
      </c>
      <c r="H3" s="36" t="str">
        <f t="shared" si="0"/>
        <v/>
      </c>
      <c r="I3" s="36" t="str">
        <f t="shared" si="0"/>
        <v/>
      </c>
      <c r="J3" s="36" t="str">
        <f t="shared" si="0"/>
        <v/>
      </c>
      <c r="K3" s="36" t="str">
        <f t="shared" si="0"/>
        <v/>
      </c>
      <c r="L3" s="36" t="str">
        <f t="shared" si="0"/>
        <v/>
      </c>
      <c r="M3" s="36" t="str">
        <f t="shared" si="0"/>
        <v/>
      </c>
      <c r="N3" s="36" t="str">
        <f t="shared" si="0"/>
        <v/>
      </c>
      <c r="AN3" s="29"/>
    </row>
    <row r="4" spans="1:41" x14ac:dyDescent="0.25">
      <c r="B4" s="35" t="s">
        <v>30</v>
      </c>
      <c r="C4" s="37">
        <f>_xlfn.IFNA(O12,"")</f>
        <v>0.60638888888888898</v>
      </c>
      <c r="D4" s="37">
        <f t="shared" ref="D4:N4" si="1">_xlfn.IFNA(P12,"")</f>
        <v>0.41916666666666674</v>
      </c>
      <c r="E4" s="37">
        <f t="shared" si="1"/>
        <v>0.31499999999999995</v>
      </c>
      <c r="F4" s="37">
        <f t="shared" si="1"/>
        <v>0.22916666666666671</v>
      </c>
      <c r="G4" s="37" t="str">
        <f>_xlfn.IFNA(S12,"")</f>
        <v/>
      </c>
      <c r="H4" s="37" t="str">
        <f t="shared" ref="H4" si="2">_xlfn.IFNA(T12,"")</f>
        <v/>
      </c>
      <c r="I4" s="37" t="str">
        <f t="shared" ref="I4" si="3">_xlfn.IFNA(U12,"")</f>
        <v/>
      </c>
      <c r="J4" s="37" t="str">
        <f t="shared" ref="J4" si="4">_xlfn.IFNA(V12,"")</f>
        <v/>
      </c>
      <c r="K4" s="37" t="str">
        <f t="shared" ref="K4" si="5">_xlfn.IFNA(W12,"")</f>
        <v/>
      </c>
      <c r="L4" s="37" t="str">
        <f t="shared" ref="L4" si="6">_xlfn.IFNA(X12,"")</f>
        <v/>
      </c>
      <c r="M4" s="37" t="str">
        <f t="shared" si="1"/>
        <v/>
      </c>
      <c r="N4" s="37" t="str">
        <f t="shared" si="1"/>
        <v/>
      </c>
      <c r="AN4" s="29"/>
    </row>
    <row r="5" spans="1:41" x14ac:dyDescent="0.25">
      <c r="C5" s="29"/>
      <c r="D5" s="29"/>
      <c r="E5" s="29"/>
      <c r="F5" s="29"/>
      <c r="G5" s="29"/>
      <c r="H5" s="29"/>
      <c r="I5" s="29"/>
      <c r="J5" s="29"/>
      <c r="K5" s="29"/>
      <c r="L5" s="29"/>
      <c r="M5" s="29"/>
      <c r="N5" s="29"/>
      <c r="AN5" s="29"/>
    </row>
    <row r="6" spans="1:41" ht="23.25" x14ac:dyDescent="0.35">
      <c r="B6" s="59" t="s">
        <v>0</v>
      </c>
      <c r="C6" s="59"/>
      <c r="D6" s="59"/>
      <c r="E6" s="59"/>
      <c r="F6" s="59"/>
      <c r="G6" s="59"/>
      <c r="H6" s="59"/>
      <c r="I6" s="59"/>
      <c r="J6" s="59"/>
      <c r="K6" s="59"/>
      <c r="L6" s="59"/>
      <c r="M6" s="59"/>
      <c r="N6" s="59"/>
      <c r="O6" s="31"/>
      <c r="P6" s="31"/>
      <c r="Q6" s="31"/>
      <c r="R6" s="31"/>
      <c r="S6" s="31"/>
      <c r="T6" s="31"/>
      <c r="U6" s="31"/>
      <c r="V6" s="31"/>
      <c r="W6" s="31"/>
      <c r="X6" s="31"/>
      <c r="Y6" s="31"/>
      <c r="Z6" s="31"/>
    </row>
    <row r="7" spans="1:41" ht="18.75" x14ac:dyDescent="0.3">
      <c r="B7" s="10"/>
    </row>
    <row r="8" spans="1:41" ht="45.75" customHeight="1" x14ac:dyDescent="0.25">
      <c r="B8" s="60" t="s">
        <v>1</v>
      </c>
      <c r="C8" s="63" t="s">
        <v>2</v>
      </c>
      <c r="D8" s="63"/>
      <c r="E8" s="63"/>
      <c r="F8" s="63"/>
      <c r="G8" s="63"/>
      <c r="H8" s="63"/>
      <c r="I8" s="63"/>
      <c r="J8" s="63"/>
      <c r="K8" s="63"/>
      <c r="L8" s="63"/>
      <c r="M8" s="63"/>
      <c r="N8" s="63"/>
      <c r="O8" s="63"/>
      <c r="P8" s="63"/>
      <c r="Q8" s="63"/>
      <c r="R8" s="63"/>
      <c r="S8" s="63"/>
      <c r="T8" s="63"/>
      <c r="U8" s="63"/>
      <c r="V8" s="63"/>
      <c r="W8" s="63"/>
      <c r="X8" s="63"/>
      <c r="Y8" s="63"/>
      <c r="Z8" s="30"/>
    </row>
    <row r="9" spans="1:41" x14ac:dyDescent="0.25">
      <c r="B9" s="60"/>
      <c r="C9" s="63"/>
      <c r="D9" s="63"/>
      <c r="E9" s="63"/>
      <c r="F9" s="63"/>
      <c r="G9" s="63"/>
      <c r="H9" s="63"/>
      <c r="I9" s="63"/>
      <c r="J9" s="63"/>
      <c r="K9" s="63"/>
      <c r="L9" s="63"/>
      <c r="M9" s="63"/>
      <c r="N9" s="63"/>
      <c r="O9" s="63"/>
      <c r="P9" s="63"/>
      <c r="Q9" s="63"/>
      <c r="R9" s="63"/>
      <c r="S9" s="63"/>
      <c r="T9" s="63"/>
      <c r="U9" s="63"/>
      <c r="V9" s="63"/>
      <c r="W9" s="63"/>
      <c r="X9" s="63"/>
      <c r="Y9" s="63"/>
      <c r="Z9" s="30"/>
    </row>
    <row r="10" spans="1:41" ht="15" customHeight="1" x14ac:dyDescent="0.25">
      <c r="A10" s="24"/>
      <c r="B10" s="9"/>
      <c r="C10" s="58" t="s">
        <v>31</v>
      </c>
      <c r="D10" s="58"/>
      <c r="E10" s="58"/>
      <c r="F10" s="58"/>
      <c r="G10" s="58"/>
      <c r="H10" s="58"/>
      <c r="I10" s="58"/>
      <c r="J10" s="58"/>
      <c r="K10" s="58"/>
      <c r="L10" s="58"/>
      <c r="M10" s="58"/>
      <c r="N10" s="58"/>
      <c r="O10" s="61" t="s">
        <v>32</v>
      </c>
      <c r="P10" s="61"/>
      <c r="Q10" s="61"/>
      <c r="R10" s="61"/>
      <c r="S10" s="61"/>
      <c r="T10" s="61"/>
      <c r="U10" s="61"/>
      <c r="V10" s="61"/>
      <c r="W10" s="61"/>
      <c r="X10" s="61"/>
      <c r="Y10" s="61"/>
      <c r="Z10" s="62"/>
      <c r="AA10" s="46"/>
      <c r="AB10" s="44"/>
      <c r="AC10" s="44"/>
      <c r="AD10" s="44"/>
      <c r="AE10" s="44"/>
      <c r="AF10" s="44"/>
      <c r="AG10" s="44"/>
      <c r="AH10" s="44"/>
      <c r="AI10" s="44"/>
      <c r="AJ10" s="44"/>
      <c r="AK10" s="44"/>
      <c r="AL10" s="44"/>
      <c r="AM10" s="44"/>
      <c r="AN10" s="49"/>
      <c r="AO10" s="56" t="s">
        <v>37</v>
      </c>
    </row>
    <row r="11" spans="1:41" ht="26.25" x14ac:dyDescent="0.25">
      <c r="A11" s="26" t="s">
        <v>5</v>
      </c>
      <c r="B11" s="25" t="s">
        <v>6</v>
      </c>
      <c r="C11" s="11">
        <v>1</v>
      </c>
      <c r="D11" s="11">
        <v>2</v>
      </c>
      <c r="E11" s="11">
        <v>3</v>
      </c>
      <c r="F11" s="11">
        <v>4</v>
      </c>
      <c r="G11" s="11">
        <v>5</v>
      </c>
      <c r="H11" s="11">
        <v>6</v>
      </c>
      <c r="I11" s="11">
        <v>7</v>
      </c>
      <c r="J11" s="11">
        <v>8</v>
      </c>
      <c r="K11" s="11">
        <v>9</v>
      </c>
      <c r="L11" s="11">
        <v>10</v>
      </c>
      <c r="M11" s="11">
        <v>11</v>
      </c>
      <c r="N11" s="11">
        <v>12</v>
      </c>
      <c r="O11" s="50">
        <v>1</v>
      </c>
      <c r="P11" s="50">
        <v>2</v>
      </c>
      <c r="Q11" s="50">
        <v>3</v>
      </c>
      <c r="R11" s="51">
        <v>4</v>
      </c>
      <c r="S11" s="50">
        <v>5</v>
      </c>
      <c r="T11" s="50">
        <v>6</v>
      </c>
      <c r="U11" s="50">
        <v>7</v>
      </c>
      <c r="V11" s="50">
        <v>8</v>
      </c>
      <c r="W11" s="50">
        <v>9</v>
      </c>
      <c r="X11" s="50">
        <v>10</v>
      </c>
      <c r="Y11" s="50">
        <v>11</v>
      </c>
      <c r="Z11" s="52">
        <v>12</v>
      </c>
      <c r="AA11" s="47" t="s">
        <v>3</v>
      </c>
      <c r="AB11" s="45">
        <v>1</v>
      </c>
      <c r="AC11" s="11">
        <v>2</v>
      </c>
      <c r="AD11" s="11">
        <v>3</v>
      </c>
      <c r="AE11" s="11">
        <v>4</v>
      </c>
      <c r="AF11" s="11">
        <v>5</v>
      </c>
      <c r="AG11" s="11">
        <v>6</v>
      </c>
      <c r="AH11" s="11">
        <v>7</v>
      </c>
      <c r="AI11" s="11">
        <v>8</v>
      </c>
      <c r="AJ11" s="11">
        <v>9</v>
      </c>
      <c r="AK11" s="11">
        <v>10</v>
      </c>
      <c r="AL11" s="11">
        <v>11</v>
      </c>
      <c r="AM11" s="48">
        <v>12</v>
      </c>
      <c r="AN11" s="47" t="s">
        <v>4</v>
      </c>
      <c r="AO11" s="57"/>
    </row>
    <row r="12" spans="1:41" x14ac:dyDescent="0.25">
      <c r="A12" s="13"/>
      <c r="B12" s="14" t="s">
        <v>7</v>
      </c>
      <c r="C12" s="38">
        <f>IF(C13 &lt;&gt; "", AVERAGE(C13:C1048576), NA())</f>
        <v>0.85212962962962957</v>
      </c>
      <c r="D12" s="38">
        <f>IF(D13 &lt;&gt; "", AVERAGE(D13:D1048576), NA())</f>
        <v>0.88148148148148164</v>
      </c>
      <c r="E12" s="38">
        <f>IF(E13 &lt;&gt; "", AVERAGE(E13:E1048576), NA())</f>
        <v>0.90583333333333338</v>
      </c>
      <c r="F12" s="38">
        <f>IF(F13 &lt;&gt; "", AVERAGE(F13:F1048576), NA())</f>
        <v>0.92500000000000016</v>
      </c>
      <c r="G12" s="38" t="e">
        <f t="shared" ref="G12:R12" si="7">IF(G13 &lt;&gt; "", AVERAGE(G13:G1048576), NA())</f>
        <v>#N/A</v>
      </c>
      <c r="H12" s="38" t="e">
        <f t="shared" si="7"/>
        <v>#N/A</v>
      </c>
      <c r="I12" s="38" t="e">
        <f t="shared" si="7"/>
        <v>#N/A</v>
      </c>
      <c r="J12" s="38" t="e">
        <f t="shared" si="7"/>
        <v>#N/A</v>
      </c>
      <c r="K12" s="38" t="e">
        <f t="shared" si="7"/>
        <v>#N/A</v>
      </c>
      <c r="L12" s="38" t="e">
        <f t="shared" si="7"/>
        <v>#N/A</v>
      </c>
      <c r="M12" s="38" t="e">
        <f t="shared" si="7"/>
        <v>#N/A</v>
      </c>
      <c r="N12" s="38" t="e">
        <f t="shared" si="7"/>
        <v>#N/A</v>
      </c>
      <c r="O12" s="38">
        <f t="shared" si="7"/>
        <v>0.60638888888888898</v>
      </c>
      <c r="P12" s="38">
        <f t="shared" si="7"/>
        <v>0.41916666666666674</v>
      </c>
      <c r="Q12" s="38">
        <f t="shared" si="7"/>
        <v>0.31499999999999995</v>
      </c>
      <c r="R12" s="38">
        <f t="shared" si="7"/>
        <v>0.22916666666666671</v>
      </c>
      <c r="S12" s="38" t="e">
        <f t="shared" ref="S12" si="8">IF(S13 &lt;&gt; "", AVERAGE(S13:S1048576), NA())</f>
        <v>#N/A</v>
      </c>
      <c r="T12" s="38" t="e">
        <f t="shared" ref="T12" si="9">IF(T13 &lt;&gt; "", AVERAGE(T13:T1048576), NA())</f>
        <v>#N/A</v>
      </c>
      <c r="U12" s="38" t="e">
        <f t="shared" ref="U12" si="10">IF(U13 &lt;&gt; "", AVERAGE(U13:U1048576), NA())</f>
        <v>#N/A</v>
      </c>
      <c r="V12" s="38" t="e">
        <f t="shared" ref="V12" si="11">IF(V13 &lt;&gt; "", AVERAGE(V13:V1048576), NA())</f>
        <v>#N/A</v>
      </c>
      <c r="W12" s="38" t="e">
        <f t="shared" ref="W12" si="12">IF(W13 &lt;&gt; "", AVERAGE(W13:W1048576), NA())</f>
        <v>#N/A</v>
      </c>
      <c r="X12" s="38" t="e">
        <f t="shared" ref="X12" si="13">IF(X13 &lt;&gt; "", AVERAGE(X13:X1048576), NA())</f>
        <v>#N/A</v>
      </c>
      <c r="Y12" s="38" t="e">
        <f t="shared" ref="Y12" si="14">IF(Y13 &lt;&gt; "", AVERAGE(Y13:Y1048576), NA())</f>
        <v>#N/A</v>
      </c>
      <c r="Z12" s="38" t="e">
        <f t="shared" ref="Z12" si="15">IF(Z13 &lt;&gt; "", AVERAGE(Z13:Z1048576), NA())</f>
        <v>#N/A</v>
      </c>
      <c r="AA12" s="15">
        <f>IFERROR(AVERAGEIF(C12:N12, "&lt;&gt;#N/A"),"")</f>
        <v>0.89111111111111119</v>
      </c>
      <c r="AB12" s="40"/>
      <c r="AC12" s="41">
        <f>_xlfn.IFNA(IF(D12 &lt;&gt;"",D12-C12, "--"),"--")</f>
        <v>2.9351851851852073E-2</v>
      </c>
      <c r="AD12" s="41">
        <f t="shared" ref="AD12:AM12" si="16">_xlfn.IFNA(IF(E12 &lt;&gt;"",E12-D12, "--"),"--")</f>
        <v>2.4351851851851736E-2</v>
      </c>
      <c r="AE12" s="41">
        <f t="shared" si="16"/>
        <v>1.9166666666666776E-2</v>
      </c>
      <c r="AF12" s="41" t="str">
        <f t="shared" si="16"/>
        <v>--</v>
      </c>
      <c r="AG12" s="41" t="str">
        <f t="shared" si="16"/>
        <v>--</v>
      </c>
      <c r="AH12" s="41" t="str">
        <f t="shared" si="16"/>
        <v>--</v>
      </c>
      <c r="AI12" s="41" t="str">
        <f t="shared" si="16"/>
        <v>--</v>
      </c>
      <c r="AJ12" s="41" t="str">
        <f t="shared" si="16"/>
        <v>--</v>
      </c>
      <c r="AK12" s="41" t="str">
        <f t="shared" si="16"/>
        <v>--</v>
      </c>
      <c r="AL12" s="41" t="str">
        <f t="shared" si="16"/>
        <v>--</v>
      </c>
      <c r="AM12" s="41" t="str">
        <f t="shared" si="16"/>
        <v>--</v>
      </c>
      <c r="AN12" s="7">
        <f t="shared" ref="AN12:AN44" si="17">IFERROR(AVERAGEIF(AC12:AM12, "&lt;&gt;#N/A"),"")</f>
        <v>2.4290123456790196E-2</v>
      </c>
      <c r="AO12" s="53">
        <f>IFERROR(AVERAGEIF(O12:Z12, "&lt;&gt;#N/A"),"")</f>
        <v>0.39243055555555562</v>
      </c>
    </row>
    <row r="13" spans="1:41" x14ac:dyDescent="0.25">
      <c r="A13" s="2"/>
      <c r="B13" s="2" t="s">
        <v>8</v>
      </c>
      <c r="C13" s="39">
        <v>0.9555555555555556</v>
      </c>
      <c r="D13" s="39">
        <v>0.97777777777777775</v>
      </c>
      <c r="E13" s="39">
        <v>0.8</v>
      </c>
      <c r="F13" s="39">
        <v>0.85</v>
      </c>
      <c r="G13" s="39"/>
      <c r="H13" s="39"/>
      <c r="I13" s="39"/>
      <c r="J13" s="39"/>
      <c r="K13" s="39"/>
      <c r="L13" s="39"/>
      <c r="M13" s="39"/>
      <c r="N13" s="39"/>
      <c r="O13" s="39">
        <v>0.4</v>
      </c>
      <c r="P13" s="39">
        <v>0.43</v>
      </c>
      <c r="Q13" s="39">
        <v>0.43</v>
      </c>
      <c r="R13" s="39">
        <v>0.4</v>
      </c>
      <c r="S13" s="39"/>
      <c r="T13" s="39"/>
      <c r="U13" s="39"/>
      <c r="V13" s="39"/>
      <c r="W13" s="39"/>
      <c r="X13" s="39"/>
      <c r="Y13" s="39"/>
      <c r="Z13" s="39"/>
      <c r="AA13" s="15">
        <f t="shared" ref="AA13:AA62" si="18">IFERROR(AVERAGEIF(C13:N13, "&lt;&gt;#N/A"),"")</f>
        <v>0.89583333333333337</v>
      </c>
      <c r="AB13" s="18"/>
      <c r="AC13" s="16">
        <f>IF(D13 &lt;&gt;"",D13-C13, "--")</f>
        <v>2.2222222222222143E-2</v>
      </c>
      <c r="AD13" s="16">
        <f t="shared" ref="AD13:AM28" si="19">IF(E13 &lt;&gt;"",E13-D13, "--")</f>
        <v>-0.1777777777777777</v>
      </c>
      <c r="AE13" s="16">
        <f t="shared" si="19"/>
        <v>4.9999999999999933E-2</v>
      </c>
      <c r="AF13" s="16" t="str">
        <f t="shared" si="19"/>
        <v>--</v>
      </c>
      <c r="AG13" s="16" t="str">
        <f t="shared" si="19"/>
        <v>--</v>
      </c>
      <c r="AH13" s="16" t="str">
        <f t="shared" si="19"/>
        <v>--</v>
      </c>
      <c r="AI13" s="16" t="str">
        <f t="shared" si="19"/>
        <v>--</v>
      </c>
      <c r="AJ13" s="16" t="str">
        <f t="shared" si="19"/>
        <v>--</v>
      </c>
      <c r="AK13" s="16" t="str">
        <f t="shared" si="19"/>
        <v>--</v>
      </c>
      <c r="AL13" s="16" t="str">
        <f t="shared" si="19"/>
        <v>--</v>
      </c>
      <c r="AM13" s="16" t="str">
        <f t="shared" si="19"/>
        <v>--</v>
      </c>
      <c r="AN13" s="7">
        <f t="shared" si="17"/>
        <v>-3.5185185185185208E-2</v>
      </c>
      <c r="AO13" s="53">
        <f t="shared" ref="AO13:AO62" si="20">IFERROR(AVERAGEIF(O13:Z13, "&lt;&gt;#N/A"),"")</f>
        <v>0.41500000000000004</v>
      </c>
    </row>
    <row r="14" spans="1:41" x14ac:dyDescent="0.25">
      <c r="A14" s="2"/>
      <c r="B14" s="2" t="s">
        <v>9</v>
      </c>
      <c r="C14" s="7">
        <v>0.95</v>
      </c>
      <c r="D14" s="7">
        <v>0.96</v>
      </c>
      <c r="E14" s="7">
        <v>0.95</v>
      </c>
      <c r="F14" s="7">
        <v>0.9</v>
      </c>
      <c r="G14" s="7"/>
      <c r="H14" s="7"/>
      <c r="I14" s="7"/>
      <c r="J14" s="7"/>
      <c r="K14" s="7"/>
      <c r="L14" s="7"/>
      <c r="M14" s="7"/>
      <c r="N14" s="7"/>
      <c r="O14" s="7">
        <v>0.21</v>
      </c>
      <c r="P14" s="7">
        <v>0.2</v>
      </c>
      <c r="Q14" s="7">
        <v>0.15</v>
      </c>
      <c r="R14" s="7">
        <v>0.15</v>
      </c>
      <c r="S14" s="7"/>
      <c r="T14" s="7"/>
      <c r="U14" s="7"/>
      <c r="V14" s="7"/>
      <c r="W14" s="7"/>
      <c r="X14" s="7"/>
      <c r="Y14" s="7"/>
      <c r="Z14" s="7"/>
      <c r="AA14" s="38">
        <f t="shared" si="18"/>
        <v>0.94</v>
      </c>
      <c r="AB14" s="18"/>
      <c r="AC14" s="16">
        <f>IF(D14 &lt;&gt;"",D14-C14, "--")</f>
        <v>1.0000000000000009E-2</v>
      </c>
      <c r="AD14" s="16">
        <f t="shared" si="19"/>
        <v>-1.0000000000000009E-2</v>
      </c>
      <c r="AE14" s="16">
        <f t="shared" si="19"/>
        <v>-4.9999999999999933E-2</v>
      </c>
      <c r="AF14" s="16" t="str">
        <f t="shared" si="19"/>
        <v>--</v>
      </c>
      <c r="AG14" s="16" t="str">
        <f t="shared" si="19"/>
        <v>--</v>
      </c>
      <c r="AH14" s="16" t="str">
        <f t="shared" si="19"/>
        <v>--</v>
      </c>
      <c r="AI14" s="16" t="str">
        <f t="shared" si="19"/>
        <v>--</v>
      </c>
      <c r="AJ14" s="16" t="str">
        <f t="shared" si="19"/>
        <v>--</v>
      </c>
      <c r="AK14" s="16" t="str">
        <f t="shared" si="19"/>
        <v>--</v>
      </c>
      <c r="AL14" s="16" t="str">
        <f t="shared" si="19"/>
        <v>--</v>
      </c>
      <c r="AM14" s="16" t="str">
        <f t="shared" si="19"/>
        <v>--</v>
      </c>
      <c r="AN14" s="7">
        <f t="shared" si="17"/>
        <v>-1.6666666666666646E-2</v>
      </c>
      <c r="AO14" s="53">
        <f t="shared" si="20"/>
        <v>0.17750000000000002</v>
      </c>
    </row>
    <row r="15" spans="1:41" x14ac:dyDescent="0.25">
      <c r="A15" s="2"/>
      <c r="B15" s="2" t="s">
        <v>10</v>
      </c>
      <c r="C15" s="8">
        <v>0.85</v>
      </c>
      <c r="D15" s="5">
        <v>0.92</v>
      </c>
      <c r="E15" s="7">
        <v>0.94</v>
      </c>
      <c r="F15" s="7">
        <v>0.97</v>
      </c>
      <c r="G15" s="7"/>
      <c r="H15" s="7"/>
      <c r="I15" s="7"/>
      <c r="J15" s="7"/>
      <c r="K15" s="7"/>
      <c r="L15" s="7"/>
      <c r="M15" s="7"/>
      <c r="N15" s="7"/>
      <c r="O15" s="7">
        <v>0.66666666666666663</v>
      </c>
      <c r="P15" s="7">
        <v>0.44</v>
      </c>
      <c r="Q15" s="7">
        <v>0.32</v>
      </c>
      <c r="R15" s="7">
        <v>0.22</v>
      </c>
      <c r="S15" s="7"/>
      <c r="T15" s="7"/>
      <c r="U15" s="7"/>
      <c r="V15" s="7"/>
      <c r="W15" s="7"/>
      <c r="X15" s="7"/>
      <c r="Y15" s="7"/>
      <c r="Z15" s="7"/>
      <c r="AA15" s="38">
        <f t="shared" si="18"/>
        <v>0.91999999999999993</v>
      </c>
      <c r="AB15" s="18"/>
      <c r="AC15" s="16">
        <f>IF(D15 &lt;&gt;"",D15-C15, "--")</f>
        <v>7.0000000000000062E-2</v>
      </c>
      <c r="AD15" s="16">
        <f t="shared" si="19"/>
        <v>1.9999999999999907E-2</v>
      </c>
      <c r="AE15" s="16">
        <f t="shared" si="19"/>
        <v>3.0000000000000027E-2</v>
      </c>
      <c r="AF15" s="16" t="str">
        <f t="shared" si="19"/>
        <v>--</v>
      </c>
      <c r="AG15" s="16" t="str">
        <f t="shared" si="19"/>
        <v>--</v>
      </c>
      <c r="AH15" s="16" t="str">
        <f t="shared" si="19"/>
        <v>--</v>
      </c>
      <c r="AI15" s="16" t="str">
        <f t="shared" si="19"/>
        <v>--</v>
      </c>
      <c r="AJ15" s="16" t="str">
        <f t="shared" si="19"/>
        <v>--</v>
      </c>
      <c r="AK15" s="16" t="str">
        <f t="shared" si="19"/>
        <v>--</v>
      </c>
      <c r="AL15" s="16" t="str">
        <f t="shared" si="19"/>
        <v>--</v>
      </c>
      <c r="AM15" s="16" t="str">
        <f t="shared" si="19"/>
        <v>--</v>
      </c>
      <c r="AN15" s="7">
        <f t="shared" si="17"/>
        <v>0.04</v>
      </c>
      <c r="AO15" s="53">
        <f t="shared" si="20"/>
        <v>0.41166666666666668</v>
      </c>
    </row>
    <row r="16" spans="1:41" x14ac:dyDescent="0.25">
      <c r="A16" s="2"/>
      <c r="B16" s="2" t="s">
        <v>11</v>
      </c>
      <c r="C16" s="7">
        <v>0.79</v>
      </c>
      <c r="D16" s="7">
        <v>0.81</v>
      </c>
      <c r="E16" s="7">
        <v>0.83</v>
      </c>
      <c r="F16" s="7">
        <v>0.86</v>
      </c>
      <c r="G16" s="7"/>
      <c r="H16" s="7"/>
      <c r="I16" s="7"/>
      <c r="J16" s="7"/>
      <c r="K16" s="7"/>
      <c r="L16" s="7"/>
      <c r="M16" s="7"/>
      <c r="N16" s="7"/>
      <c r="O16" s="7">
        <v>0.66666666666666663</v>
      </c>
      <c r="P16" s="7">
        <v>0.44</v>
      </c>
      <c r="Q16" s="7">
        <v>0.32</v>
      </c>
      <c r="R16" s="7">
        <v>0.22</v>
      </c>
      <c r="S16" s="7"/>
      <c r="T16" s="7"/>
      <c r="U16" s="7"/>
      <c r="V16" s="7"/>
      <c r="W16" s="7"/>
      <c r="X16" s="7"/>
      <c r="Y16" s="7"/>
      <c r="Z16" s="7"/>
      <c r="AA16" s="38">
        <f t="shared" si="18"/>
        <v>0.82250000000000001</v>
      </c>
      <c r="AB16" s="18"/>
      <c r="AC16" s="16">
        <f>IF(D16 &lt;&gt;"",D16-C16, "--")</f>
        <v>2.0000000000000018E-2</v>
      </c>
      <c r="AD16" s="16">
        <f t="shared" si="19"/>
        <v>1.9999999999999907E-2</v>
      </c>
      <c r="AE16" s="16">
        <f t="shared" si="19"/>
        <v>3.0000000000000027E-2</v>
      </c>
      <c r="AF16" s="16" t="str">
        <f t="shared" si="19"/>
        <v>--</v>
      </c>
      <c r="AG16" s="16" t="str">
        <f t="shared" si="19"/>
        <v>--</v>
      </c>
      <c r="AH16" s="16" t="str">
        <f t="shared" si="19"/>
        <v>--</v>
      </c>
      <c r="AI16" s="16" t="str">
        <f t="shared" si="19"/>
        <v>--</v>
      </c>
      <c r="AJ16" s="16" t="str">
        <f t="shared" si="19"/>
        <v>--</v>
      </c>
      <c r="AK16" s="16" t="str">
        <f t="shared" si="19"/>
        <v>--</v>
      </c>
      <c r="AL16" s="16" t="str">
        <f t="shared" si="19"/>
        <v>--</v>
      </c>
      <c r="AM16" s="16" t="str">
        <f t="shared" si="19"/>
        <v>--</v>
      </c>
      <c r="AN16" s="7">
        <f t="shared" si="17"/>
        <v>2.3333333333333317E-2</v>
      </c>
      <c r="AO16" s="53">
        <f t="shared" si="20"/>
        <v>0.41166666666666668</v>
      </c>
    </row>
    <row r="17" spans="1:41" x14ac:dyDescent="0.25">
      <c r="A17" s="12"/>
      <c r="B17" s="2" t="s">
        <v>12</v>
      </c>
      <c r="C17" s="7">
        <v>0.82</v>
      </c>
      <c r="D17" s="7">
        <v>0.88</v>
      </c>
      <c r="E17" s="7">
        <v>0.94</v>
      </c>
      <c r="F17" s="7">
        <v>0.94</v>
      </c>
      <c r="G17" s="7"/>
      <c r="H17" s="7"/>
      <c r="I17" s="7"/>
      <c r="J17" s="7"/>
      <c r="K17" s="7"/>
      <c r="L17" s="7"/>
      <c r="M17" s="7"/>
      <c r="N17" s="7"/>
      <c r="O17" s="7">
        <v>0.66666666666666663</v>
      </c>
      <c r="P17" s="7">
        <v>0.44</v>
      </c>
      <c r="Q17" s="7">
        <v>0.32</v>
      </c>
      <c r="R17" s="7">
        <v>0.22</v>
      </c>
      <c r="S17" s="7"/>
      <c r="T17" s="7"/>
      <c r="U17" s="7"/>
      <c r="V17" s="7"/>
      <c r="W17" s="7"/>
      <c r="X17" s="7"/>
      <c r="Y17" s="7"/>
      <c r="Z17" s="7"/>
      <c r="AA17" s="38">
        <f t="shared" si="18"/>
        <v>0.89499999999999991</v>
      </c>
      <c r="AB17" s="18"/>
      <c r="AC17" s="16">
        <f t="shared" ref="AC17:AC62" si="21">IF(D17 &lt;&gt;"",D17-C17, "--")</f>
        <v>6.0000000000000053E-2</v>
      </c>
      <c r="AD17" s="16">
        <f t="shared" si="19"/>
        <v>5.9999999999999942E-2</v>
      </c>
      <c r="AE17" s="16">
        <f t="shared" si="19"/>
        <v>0</v>
      </c>
      <c r="AF17" s="16" t="str">
        <f t="shared" si="19"/>
        <v>--</v>
      </c>
      <c r="AG17" s="16" t="str">
        <f t="shared" si="19"/>
        <v>--</v>
      </c>
      <c r="AH17" s="16" t="str">
        <f t="shared" si="19"/>
        <v>--</v>
      </c>
      <c r="AI17" s="16" t="str">
        <f t="shared" si="19"/>
        <v>--</v>
      </c>
      <c r="AJ17" s="16" t="str">
        <f t="shared" si="19"/>
        <v>--</v>
      </c>
      <c r="AK17" s="16" t="str">
        <f t="shared" si="19"/>
        <v>--</v>
      </c>
      <c r="AL17" s="16" t="str">
        <f t="shared" si="19"/>
        <v>--</v>
      </c>
      <c r="AM17" s="16" t="str">
        <f t="shared" si="19"/>
        <v>--</v>
      </c>
      <c r="AN17" s="7">
        <f t="shared" si="17"/>
        <v>0.04</v>
      </c>
      <c r="AO17" s="53">
        <f t="shared" si="20"/>
        <v>0.41166666666666668</v>
      </c>
    </row>
    <row r="18" spans="1:41" x14ac:dyDescent="0.25">
      <c r="A18" s="12"/>
      <c r="B18" s="2" t="s">
        <v>39</v>
      </c>
      <c r="C18" s="7">
        <v>0.88</v>
      </c>
      <c r="D18" s="7">
        <v>0.94</v>
      </c>
      <c r="E18" s="7">
        <v>0.95</v>
      </c>
      <c r="F18" s="7">
        <v>0.98</v>
      </c>
      <c r="G18" s="7"/>
      <c r="H18" s="7"/>
      <c r="I18" s="7"/>
      <c r="J18" s="7"/>
      <c r="K18" s="7"/>
      <c r="L18" s="7"/>
      <c r="M18" s="7"/>
      <c r="N18" s="7"/>
      <c r="O18" s="7">
        <v>0.66666666666666663</v>
      </c>
      <c r="P18" s="7">
        <v>0.44</v>
      </c>
      <c r="Q18" s="7">
        <v>0.32</v>
      </c>
      <c r="R18" s="7">
        <v>0.22</v>
      </c>
      <c r="S18" s="7"/>
      <c r="T18" s="7"/>
      <c r="U18" s="7"/>
      <c r="V18" s="7"/>
      <c r="W18" s="7"/>
      <c r="X18" s="7"/>
      <c r="Y18" s="7"/>
      <c r="Z18" s="7"/>
      <c r="AA18" s="38">
        <f t="shared" si="18"/>
        <v>0.93749999999999989</v>
      </c>
      <c r="AB18" s="18"/>
      <c r="AC18" s="16">
        <f t="shared" si="21"/>
        <v>5.9999999999999942E-2</v>
      </c>
      <c r="AD18" s="16">
        <f t="shared" si="19"/>
        <v>1.0000000000000009E-2</v>
      </c>
      <c r="AE18" s="16">
        <f t="shared" si="19"/>
        <v>3.0000000000000027E-2</v>
      </c>
      <c r="AF18" s="16" t="str">
        <f t="shared" si="19"/>
        <v>--</v>
      </c>
      <c r="AG18" s="16" t="str">
        <f t="shared" si="19"/>
        <v>--</v>
      </c>
      <c r="AH18" s="16" t="str">
        <f t="shared" si="19"/>
        <v>--</v>
      </c>
      <c r="AI18" s="16" t="str">
        <f t="shared" si="19"/>
        <v>--</v>
      </c>
      <c r="AJ18" s="16" t="str">
        <f t="shared" si="19"/>
        <v>--</v>
      </c>
      <c r="AK18" s="16" t="str">
        <f t="shared" si="19"/>
        <v>--</v>
      </c>
      <c r="AL18" s="16" t="str">
        <f t="shared" si="19"/>
        <v>--</v>
      </c>
      <c r="AM18" s="16" t="str">
        <f t="shared" si="19"/>
        <v>--</v>
      </c>
      <c r="AN18" s="7">
        <f t="shared" si="17"/>
        <v>3.3333333333333326E-2</v>
      </c>
      <c r="AO18" s="53">
        <f t="shared" si="20"/>
        <v>0.41166666666666668</v>
      </c>
    </row>
    <row r="19" spans="1:41" x14ac:dyDescent="0.25">
      <c r="A19" s="12"/>
      <c r="B19" s="2" t="s">
        <v>13</v>
      </c>
      <c r="C19" s="7">
        <v>0.9</v>
      </c>
      <c r="D19" s="7">
        <v>0.93</v>
      </c>
      <c r="E19" s="7">
        <v>0.93</v>
      </c>
      <c r="F19" s="7">
        <v>0.97</v>
      </c>
      <c r="G19" s="7"/>
      <c r="H19" s="7"/>
      <c r="I19" s="7"/>
      <c r="J19" s="7"/>
      <c r="K19" s="7"/>
      <c r="L19" s="7"/>
      <c r="M19" s="7"/>
      <c r="N19" s="7"/>
      <c r="O19" s="7">
        <v>0.66666666666666663</v>
      </c>
      <c r="P19" s="7">
        <v>0.44</v>
      </c>
      <c r="Q19" s="7">
        <v>0.32</v>
      </c>
      <c r="R19" s="7">
        <v>0.22</v>
      </c>
      <c r="S19" s="7"/>
      <c r="T19" s="7"/>
      <c r="U19" s="7"/>
      <c r="V19" s="7"/>
      <c r="W19" s="7"/>
      <c r="X19" s="7"/>
      <c r="Y19" s="7"/>
      <c r="Z19" s="7"/>
      <c r="AA19" s="38">
        <f t="shared" si="18"/>
        <v>0.93250000000000011</v>
      </c>
      <c r="AB19" s="18"/>
      <c r="AC19" s="16">
        <f t="shared" si="21"/>
        <v>3.0000000000000027E-2</v>
      </c>
      <c r="AD19" s="16">
        <f t="shared" si="19"/>
        <v>0</v>
      </c>
      <c r="AE19" s="16">
        <f t="shared" si="19"/>
        <v>3.9999999999999925E-2</v>
      </c>
      <c r="AF19" s="16" t="str">
        <f t="shared" si="19"/>
        <v>--</v>
      </c>
      <c r="AG19" s="16" t="str">
        <f t="shared" si="19"/>
        <v>--</v>
      </c>
      <c r="AH19" s="16" t="str">
        <f t="shared" si="19"/>
        <v>--</v>
      </c>
      <c r="AI19" s="16" t="str">
        <f t="shared" si="19"/>
        <v>--</v>
      </c>
      <c r="AJ19" s="16" t="str">
        <f t="shared" si="19"/>
        <v>--</v>
      </c>
      <c r="AK19" s="16" t="str">
        <f t="shared" si="19"/>
        <v>--</v>
      </c>
      <c r="AL19" s="16" t="str">
        <f t="shared" si="19"/>
        <v>--</v>
      </c>
      <c r="AM19" s="16" t="str">
        <f t="shared" si="19"/>
        <v>--</v>
      </c>
      <c r="AN19" s="7">
        <f t="shared" si="17"/>
        <v>2.3333333333333317E-2</v>
      </c>
      <c r="AO19" s="53">
        <f t="shared" si="20"/>
        <v>0.41166666666666668</v>
      </c>
    </row>
    <row r="20" spans="1:41" x14ac:dyDescent="0.25">
      <c r="A20" s="12"/>
      <c r="B20" s="2" t="s">
        <v>14</v>
      </c>
      <c r="C20" s="7">
        <v>0.86</v>
      </c>
      <c r="D20" s="7">
        <v>0.86</v>
      </c>
      <c r="E20" s="7">
        <v>0.91</v>
      </c>
      <c r="F20" s="7">
        <v>0.94</v>
      </c>
      <c r="G20" s="7"/>
      <c r="H20" s="7"/>
      <c r="I20" s="7"/>
      <c r="J20" s="7"/>
      <c r="K20" s="7"/>
      <c r="L20" s="7"/>
      <c r="M20" s="7"/>
      <c r="N20" s="7"/>
      <c r="O20" s="7">
        <v>0.66666666666666663</v>
      </c>
      <c r="P20" s="7">
        <v>0.44</v>
      </c>
      <c r="Q20" s="7">
        <v>0.32</v>
      </c>
      <c r="R20" s="7">
        <v>0.22</v>
      </c>
      <c r="S20" s="7"/>
      <c r="T20" s="7"/>
      <c r="U20" s="7"/>
      <c r="V20" s="7"/>
      <c r="W20" s="7"/>
      <c r="X20" s="7"/>
      <c r="Y20" s="7"/>
      <c r="Z20" s="7"/>
      <c r="AA20" s="38">
        <f t="shared" si="18"/>
        <v>0.89249999999999996</v>
      </c>
      <c r="AB20" s="18"/>
      <c r="AC20" s="16">
        <f t="shared" si="21"/>
        <v>0</v>
      </c>
      <c r="AD20" s="16">
        <f t="shared" si="19"/>
        <v>5.0000000000000044E-2</v>
      </c>
      <c r="AE20" s="16">
        <f t="shared" si="19"/>
        <v>2.9999999999999916E-2</v>
      </c>
      <c r="AF20" s="16" t="str">
        <f t="shared" si="19"/>
        <v>--</v>
      </c>
      <c r="AG20" s="16" t="str">
        <f t="shared" si="19"/>
        <v>--</v>
      </c>
      <c r="AH20" s="16" t="str">
        <f t="shared" si="19"/>
        <v>--</v>
      </c>
      <c r="AI20" s="16" t="str">
        <f t="shared" si="19"/>
        <v>--</v>
      </c>
      <c r="AJ20" s="16" t="str">
        <f t="shared" si="19"/>
        <v>--</v>
      </c>
      <c r="AK20" s="16" t="str">
        <f t="shared" si="19"/>
        <v>--</v>
      </c>
      <c r="AL20" s="16" t="str">
        <f t="shared" si="19"/>
        <v>--</v>
      </c>
      <c r="AM20" s="16" t="str">
        <f t="shared" si="19"/>
        <v>--</v>
      </c>
      <c r="AN20" s="7">
        <f t="shared" si="17"/>
        <v>2.6666666666666655E-2</v>
      </c>
      <c r="AO20" s="53">
        <f t="shared" si="20"/>
        <v>0.41166666666666668</v>
      </c>
    </row>
    <row r="21" spans="1:41" x14ac:dyDescent="0.25">
      <c r="A21" s="12"/>
      <c r="B21" s="2" t="s">
        <v>15</v>
      </c>
      <c r="C21" s="7">
        <v>0.79</v>
      </c>
      <c r="D21" s="7">
        <v>0.86</v>
      </c>
      <c r="E21" s="7">
        <v>0.9</v>
      </c>
      <c r="F21" s="7">
        <v>0.93</v>
      </c>
      <c r="G21" s="7"/>
      <c r="H21" s="7"/>
      <c r="I21" s="7"/>
      <c r="J21" s="7"/>
      <c r="K21" s="7"/>
      <c r="L21" s="7"/>
      <c r="M21" s="7"/>
      <c r="N21" s="7"/>
      <c r="O21" s="7">
        <v>0.66666666666666663</v>
      </c>
      <c r="P21" s="7">
        <v>0.44</v>
      </c>
      <c r="Q21" s="7">
        <v>0.32</v>
      </c>
      <c r="R21" s="7">
        <v>0.22</v>
      </c>
      <c r="S21" s="7"/>
      <c r="T21" s="7"/>
      <c r="U21" s="7"/>
      <c r="V21" s="7"/>
      <c r="W21" s="7"/>
      <c r="X21" s="7"/>
      <c r="Y21" s="7"/>
      <c r="Z21" s="7"/>
      <c r="AA21" s="38">
        <f t="shared" si="18"/>
        <v>0.87</v>
      </c>
      <c r="AB21" s="18"/>
      <c r="AC21" s="16">
        <f t="shared" si="21"/>
        <v>6.9999999999999951E-2</v>
      </c>
      <c r="AD21" s="16">
        <f t="shared" si="19"/>
        <v>4.0000000000000036E-2</v>
      </c>
      <c r="AE21" s="16">
        <f t="shared" si="19"/>
        <v>3.0000000000000027E-2</v>
      </c>
      <c r="AF21" s="16" t="str">
        <f t="shared" si="19"/>
        <v>--</v>
      </c>
      <c r="AG21" s="16" t="str">
        <f t="shared" si="19"/>
        <v>--</v>
      </c>
      <c r="AH21" s="16" t="str">
        <f t="shared" si="19"/>
        <v>--</v>
      </c>
      <c r="AI21" s="16" t="str">
        <f t="shared" si="19"/>
        <v>--</v>
      </c>
      <c r="AJ21" s="16" t="str">
        <f t="shared" si="19"/>
        <v>--</v>
      </c>
      <c r="AK21" s="16" t="str">
        <f t="shared" si="19"/>
        <v>--</v>
      </c>
      <c r="AL21" s="16" t="str">
        <f t="shared" si="19"/>
        <v>--</v>
      </c>
      <c r="AM21" s="16" t="str">
        <f t="shared" si="19"/>
        <v>--</v>
      </c>
      <c r="AN21" s="7">
        <f t="shared" si="17"/>
        <v>4.6666666666666669E-2</v>
      </c>
      <c r="AO21" s="53">
        <f t="shared" si="20"/>
        <v>0.41166666666666668</v>
      </c>
    </row>
    <row r="22" spans="1:41" x14ac:dyDescent="0.25">
      <c r="A22" s="12"/>
      <c r="B22" s="2" t="s">
        <v>16</v>
      </c>
      <c r="C22" s="7">
        <v>0.72</v>
      </c>
      <c r="D22" s="7">
        <v>0.71</v>
      </c>
      <c r="E22" s="7">
        <v>0.86</v>
      </c>
      <c r="F22" s="7">
        <v>0.82</v>
      </c>
      <c r="G22" s="7"/>
      <c r="H22" s="7"/>
      <c r="I22" s="7"/>
      <c r="J22" s="7"/>
      <c r="K22" s="7"/>
      <c r="L22" s="7"/>
      <c r="M22" s="7"/>
      <c r="N22" s="7"/>
      <c r="O22" s="7">
        <v>0.66666666666666663</v>
      </c>
      <c r="P22" s="7">
        <v>0.44</v>
      </c>
      <c r="Q22" s="7">
        <v>0.32</v>
      </c>
      <c r="R22" s="7">
        <v>0.22</v>
      </c>
      <c r="S22" s="7"/>
      <c r="T22" s="7"/>
      <c r="U22" s="7"/>
      <c r="V22" s="7"/>
      <c r="W22" s="7"/>
      <c r="X22" s="7"/>
      <c r="Y22" s="7"/>
      <c r="Z22" s="7"/>
      <c r="AA22" s="38">
        <f t="shared" si="18"/>
        <v>0.77749999999999997</v>
      </c>
      <c r="AB22" s="18"/>
      <c r="AC22" s="16">
        <f>IF(D22 &lt;&gt;"",D22-C22, "--")</f>
        <v>-1.0000000000000009E-2</v>
      </c>
      <c r="AD22" s="16">
        <f t="shared" si="19"/>
        <v>0.15000000000000002</v>
      </c>
      <c r="AE22" s="16">
        <f t="shared" si="19"/>
        <v>-4.0000000000000036E-2</v>
      </c>
      <c r="AF22" s="16" t="str">
        <f t="shared" si="19"/>
        <v>--</v>
      </c>
      <c r="AG22" s="16" t="str">
        <f t="shared" si="19"/>
        <v>--</v>
      </c>
      <c r="AH22" s="16" t="str">
        <f t="shared" si="19"/>
        <v>--</v>
      </c>
      <c r="AI22" s="16" t="str">
        <f t="shared" si="19"/>
        <v>--</v>
      </c>
      <c r="AJ22" s="16" t="str">
        <f t="shared" si="19"/>
        <v>--</v>
      </c>
      <c r="AK22" s="16" t="str">
        <f t="shared" si="19"/>
        <v>--</v>
      </c>
      <c r="AL22" s="16" t="str">
        <f t="shared" si="19"/>
        <v>--</v>
      </c>
      <c r="AM22" s="16" t="str">
        <f t="shared" si="19"/>
        <v>--</v>
      </c>
      <c r="AN22" s="7">
        <f t="shared" si="17"/>
        <v>3.3333333333333326E-2</v>
      </c>
      <c r="AO22" s="53">
        <f t="shared" si="20"/>
        <v>0.41166666666666668</v>
      </c>
    </row>
    <row r="23" spans="1:41" x14ac:dyDescent="0.25">
      <c r="A23" s="12"/>
      <c r="B23" s="2" t="s">
        <v>17</v>
      </c>
      <c r="C23" s="7">
        <v>0.93</v>
      </c>
      <c r="D23" s="7">
        <v>0.88</v>
      </c>
      <c r="E23" s="7">
        <v>0.88</v>
      </c>
      <c r="F23" s="7">
        <v>0.98</v>
      </c>
      <c r="G23" s="7"/>
      <c r="H23" s="7"/>
      <c r="I23" s="7"/>
      <c r="J23" s="7"/>
      <c r="K23" s="7"/>
      <c r="L23" s="7"/>
      <c r="M23" s="7"/>
      <c r="N23" s="7"/>
      <c r="O23" s="7">
        <v>0.66666666666666663</v>
      </c>
      <c r="P23" s="7">
        <v>0.44</v>
      </c>
      <c r="Q23" s="7">
        <v>0.32</v>
      </c>
      <c r="R23" s="7">
        <v>0.22</v>
      </c>
      <c r="S23" s="7"/>
      <c r="T23" s="7"/>
      <c r="U23" s="7"/>
      <c r="V23" s="7"/>
      <c r="W23" s="7"/>
      <c r="X23" s="7"/>
      <c r="Y23" s="7"/>
      <c r="Z23" s="7"/>
      <c r="AA23" s="38">
        <f t="shared" si="18"/>
        <v>0.91749999999999998</v>
      </c>
      <c r="AB23" s="18"/>
      <c r="AC23" s="16">
        <f t="shared" si="21"/>
        <v>-5.0000000000000044E-2</v>
      </c>
      <c r="AD23" s="16">
        <f t="shared" si="19"/>
        <v>0</v>
      </c>
      <c r="AE23" s="16">
        <f t="shared" si="19"/>
        <v>9.9999999999999978E-2</v>
      </c>
      <c r="AF23" s="16" t="str">
        <f t="shared" si="19"/>
        <v>--</v>
      </c>
      <c r="AG23" s="16" t="str">
        <f t="shared" si="19"/>
        <v>--</v>
      </c>
      <c r="AH23" s="16" t="str">
        <f t="shared" si="19"/>
        <v>--</v>
      </c>
      <c r="AI23" s="16" t="str">
        <f t="shared" si="19"/>
        <v>--</v>
      </c>
      <c r="AJ23" s="16" t="str">
        <f t="shared" si="19"/>
        <v>--</v>
      </c>
      <c r="AK23" s="16" t="str">
        <f t="shared" si="19"/>
        <v>--</v>
      </c>
      <c r="AL23" s="16" t="str">
        <f t="shared" si="19"/>
        <v>--</v>
      </c>
      <c r="AM23" s="16" t="str">
        <f t="shared" si="19"/>
        <v>--</v>
      </c>
      <c r="AN23" s="7">
        <f t="shared" si="17"/>
        <v>1.6666666666666646E-2</v>
      </c>
      <c r="AO23" s="53">
        <f t="shared" si="20"/>
        <v>0.41166666666666668</v>
      </c>
    </row>
    <row r="24" spans="1:41" x14ac:dyDescent="0.25">
      <c r="A24" s="12"/>
      <c r="B24" s="2" t="s">
        <v>18</v>
      </c>
      <c r="C24" s="7">
        <v>0.78</v>
      </c>
      <c r="D24" s="7">
        <v>0.85</v>
      </c>
      <c r="E24" s="7">
        <v>0.98</v>
      </c>
      <c r="F24" s="7">
        <v>0.96</v>
      </c>
      <c r="G24" s="7"/>
      <c r="H24" s="7"/>
      <c r="I24" s="7"/>
      <c r="J24" s="7"/>
      <c r="K24" s="7"/>
      <c r="L24" s="7"/>
      <c r="M24" s="7"/>
      <c r="N24" s="7"/>
      <c r="O24" s="7">
        <v>0.66666666666666663</v>
      </c>
      <c r="P24" s="7">
        <v>0.44</v>
      </c>
      <c r="Q24" s="7">
        <v>0.32</v>
      </c>
      <c r="R24" s="7">
        <v>0.22</v>
      </c>
      <c r="S24" s="7"/>
      <c r="T24" s="7"/>
      <c r="U24" s="7"/>
      <c r="V24" s="7"/>
      <c r="W24" s="7"/>
      <c r="X24" s="7"/>
      <c r="Y24" s="7"/>
      <c r="Z24" s="7"/>
      <c r="AA24" s="38">
        <f t="shared" si="18"/>
        <v>0.89249999999999996</v>
      </c>
      <c r="AB24" s="18"/>
      <c r="AC24" s="16">
        <f t="shared" si="21"/>
        <v>6.9999999999999951E-2</v>
      </c>
      <c r="AD24" s="16">
        <f t="shared" si="19"/>
        <v>0.13</v>
      </c>
      <c r="AE24" s="16">
        <f t="shared" si="19"/>
        <v>-2.0000000000000018E-2</v>
      </c>
      <c r="AF24" s="16" t="str">
        <f t="shared" si="19"/>
        <v>--</v>
      </c>
      <c r="AG24" s="16" t="str">
        <f t="shared" si="19"/>
        <v>--</v>
      </c>
      <c r="AH24" s="16" t="str">
        <f t="shared" si="19"/>
        <v>--</v>
      </c>
      <c r="AI24" s="16" t="str">
        <f t="shared" si="19"/>
        <v>--</v>
      </c>
      <c r="AJ24" s="16" t="str">
        <f t="shared" si="19"/>
        <v>--</v>
      </c>
      <c r="AK24" s="16" t="str">
        <f t="shared" si="19"/>
        <v>--</v>
      </c>
      <c r="AL24" s="16" t="str">
        <f t="shared" si="19"/>
        <v>--</v>
      </c>
      <c r="AM24" s="16" t="str">
        <f t="shared" si="19"/>
        <v>--</v>
      </c>
      <c r="AN24" s="7">
        <f t="shared" si="17"/>
        <v>5.9999999999999977E-2</v>
      </c>
      <c r="AO24" s="53">
        <f t="shared" si="20"/>
        <v>0.41166666666666668</v>
      </c>
    </row>
    <row r="25" spans="1:41" x14ac:dyDescent="0.25">
      <c r="A25" s="12"/>
      <c r="B25" s="2"/>
      <c r="C25" s="7"/>
      <c r="D25" s="7"/>
      <c r="E25" s="7"/>
      <c r="F25" s="7"/>
      <c r="G25" s="7"/>
      <c r="H25" s="7"/>
      <c r="I25" s="7"/>
      <c r="J25" s="7"/>
      <c r="K25" s="7"/>
      <c r="L25" s="7"/>
      <c r="M25" s="7"/>
      <c r="N25" s="7"/>
      <c r="O25" s="7"/>
      <c r="P25" s="7"/>
      <c r="Q25" s="7"/>
      <c r="R25" s="7"/>
      <c r="S25" s="7"/>
      <c r="T25" s="7"/>
      <c r="U25" s="7"/>
      <c r="V25" s="7"/>
      <c r="W25" s="7"/>
      <c r="X25" s="7"/>
      <c r="Y25" s="7"/>
      <c r="Z25" s="7"/>
      <c r="AA25" s="38" t="str">
        <f t="shared" si="18"/>
        <v/>
      </c>
      <c r="AB25" s="18"/>
      <c r="AC25" s="16" t="str">
        <f t="shared" si="21"/>
        <v>--</v>
      </c>
      <c r="AD25" s="16" t="str">
        <f t="shared" si="19"/>
        <v>--</v>
      </c>
      <c r="AE25" s="16" t="str">
        <f t="shared" si="19"/>
        <v>--</v>
      </c>
      <c r="AF25" s="16" t="str">
        <f t="shared" si="19"/>
        <v>--</v>
      </c>
      <c r="AG25" s="16" t="str">
        <f t="shared" si="19"/>
        <v>--</v>
      </c>
      <c r="AH25" s="16" t="str">
        <f t="shared" si="19"/>
        <v>--</v>
      </c>
      <c r="AI25" s="16" t="str">
        <f t="shared" si="19"/>
        <v>--</v>
      </c>
      <c r="AJ25" s="16" t="str">
        <f t="shared" si="19"/>
        <v>--</v>
      </c>
      <c r="AK25" s="16" t="str">
        <f t="shared" si="19"/>
        <v>--</v>
      </c>
      <c r="AL25" s="16" t="str">
        <f t="shared" si="19"/>
        <v>--</v>
      </c>
      <c r="AM25" s="16" t="str">
        <f t="shared" si="19"/>
        <v>--</v>
      </c>
      <c r="AN25" s="7" t="str">
        <f t="shared" si="17"/>
        <v/>
      </c>
      <c r="AO25" s="53" t="str">
        <f t="shared" si="20"/>
        <v/>
      </c>
    </row>
    <row r="26" spans="1:41" x14ac:dyDescent="0.25">
      <c r="A26" s="12"/>
      <c r="B26" s="2"/>
      <c r="C26" s="7"/>
      <c r="D26" s="7"/>
      <c r="E26" s="7"/>
      <c r="F26" s="7"/>
      <c r="G26" s="7"/>
      <c r="H26" s="7"/>
      <c r="I26" s="7"/>
      <c r="J26" s="7"/>
      <c r="K26" s="7"/>
      <c r="L26" s="7"/>
      <c r="M26" s="7"/>
      <c r="N26" s="7"/>
      <c r="O26" s="7"/>
      <c r="P26" s="7"/>
      <c r="Q26" s="7"/>
      <c r="R26" s="7"/>
      <c r="S26" s="7"/>
      <c r="T26" s="7"/>
      <c r="U26" s="7"/>
      <c r="V26" s="7"/>
      <c r="W26" s="7"/>
      <c r="X26" s="7"/>
      <c r="Y26" s="7"/>
      <c r="Z26" s="7"/>
      <c r="AA26" s="38" t="str">
        <f t="shared" si="18"/>
        <v/>
      </c>
      <c r="AB26" s="18"/>
      <c r="AC26" s="16" t="str">
        <f t="shared" si="21"/>
        <v>--</v>
      </c>
      <c r="AD26" s="16" t="str">
        <f t="shared" si="19"/>
        <v>--</v>
      </c>
      <c r="AE26" s="16" t="str">
        <f t="shared" si="19"/>
        <v>--</v>
      </c>
      <c r="AF26" s="16" t="str">
        <f t="shared" si="19"/>
        <v>--</v>
      </c>
      <c r="AG26" s="16" t="str">
        <f t="shared" si="19"/>
        <v>--</v>
      </c>
      <c r="AH26" s="16" t="str">
        <f t="shared" si="19"/>
        <v>--</v>
      </c>
      <c r="AI26" s="16" t="str">
        <f t="shared" si="19"/>
        <v>--</v>
      </c>
      <c r="AJ26" s="16" t="str">
        <f t="shared" si="19"/>
        <v>--</v>
      </c>
      <c r="AK26" s="16" t="str">
        <f t="shared" si="19"/>
        <v>--</v>
      </c>
      <c r="AL26" s="16" t="str">
        <f t="shared" si="19"/>
        <v>--</v>
      </c>
      <c r="AM26" s="16" t="str">
        <f t="shared" si="19"/>
        <v>--</v>
      </c>
      <c r="AN26" s="7" t="str">
        <f t="shared" si="17"/>
        <v/>
      </c>
      <c r="AO26" s="53" t="str">
        <f t="shared" si="20"/>
        <v/>
      </c>
    </row>
    <row r="27" spans="1:41" x14ac:dyDescent="0.25">
      <c r="A27" s="12"/>
      <c r="B27" s="2"/>
      <c r="C27" s="7"/>
      <c r="D27" s="7"/>
      <c r="E27" s="7"/>
      <c r="F27" s="7"/>
      <c r="G27" s="7"/>
      <c r="H27" s="7"/>
      <c r="I27" s="7"/>
      <c r="J27" s="7"/>
      <c r="K27" s="7"/>
      <c r="L27" s="7"/>
      <c r="M27" s="7"/>
      <c r="N27" s="7"/>
      <c r="O27" s="7"/>
      <c r="P27" s="7"/>
      <c r="Q27" s="7"/>
      <c r="R27" s="7"/>
      <c r="S27" s="7"/>
      <c r="T27" s="7"/>
      <c r="U27" s="7"/>
      <c r="V27" s="7"/>
      <c r="W27" s="7"/>
      <c r="X27" s="7"/>
      <c r="Y27" s="7"/>
      <c r="Z27" s="7"/>
      <c r="AA27" s="38" t="str">
        <f t="shared" si="18"/>
        <v/>
      </c>
      <c r="AB27" s="18"/>
      <c r="AC27" s="16" t="str">
        <f t="shared" si="21"/>
        <v>--</v>
      </c>
      <c r="AD27" s="16" t="str">
        <f t="shared" si="19"/>
        <v>--</v>
      </c>
      <c r="AE27" s="16" t="str">
        <f t="shared" si="19"/>
        <v>--</v>
      </c>
      <c r="AF27" s="16" t="str">
        <f t="shared" si="19"/>
        <v>--</v>
      </c>
      <c r="AG27" s="16" t="str">
        <f t="shared" si="19"/>
        <v>--</v>
      </c>
      <c r="AH27" s="16" t="str">
        <f t="shared" si="19"/>
        <v>--</v>
      </c>
      <c r="AI27" s="16" t="str">
        <f t="shared" si="19"/>
        <v>--</v>
      </c>
      <c r="AJ27" s="16" t="str">
        <f t="shared" si="19"/>
        <v>--</v>
      </c>
      <c r="AK27" s="16" t="str">
        <f t="shared" si="19"/>
        <v>--</v>
      </c>
      <c r="AL27" s="16" t="str">
        <f t="shared" si="19"/>
        <v>--</v>
      </c>
      <c r="AM27" s="16" t="str">
        <f t="shared" si="19"/>
        <v>--</v>
      </c>
      <c r="AN27" s="7" t="str">
        <f t="shared" si="17"/>
        <v/>
      </c>
      <c r="AO27" s="53" t="str">
        <f t="shared" si="20"/>
        <v/>
      </c>
    </row>
    <row r="28" spans="1:41" x14ac:dyDescent="0.25">
      <c r="A28" s="12"/>
      <c r="B28" s="2"/>
      <c r="C28" s="7"/>
      <c r="D28" s="7"/>
      <c r="E28" s="7"/>
      <c r="F28" s="7"/>
      <c r="G28" s="7"/>
      <c r="H28" s="7"/>
      <c r="I28" s="7"/>
      <c r="J28" s="7"/>
      <c r="K28" s="7"/>
      <c r="L28" s="7"/>
      <c r="M28" s="7"/>
      <c r="N28" s="7"/>
      <c r="O28" s="7"/>
      <c r="P28" s="7"/>
      <c r="Q28" s="7"/>
      <c r="R28" s="7"/>
      <c r="S28" s="7"/>
      <c r="T28" s="7"/>
      <c r="U28" s="7"/>
      <c r="V28" s="7"/>
      <c r="W28" s="7"/>
      <c r="X28" s="7"/>
      <c r="Y28" s="7"/>
      <c r="Z28" s="7"/>
      <c r="AA28" s="38" t="str">
        <f t="shared" si="18"/>
        <v/>
      </c>
      <c r="AB28" s="18"/>
      <c r="AC28" s="16" t="str">
        <f t="shared" si="21"/>
        <v>--</v>
      </c>
      <c r="AD28" s="16" t="str">
        <f t="shared" si="19"/>
        <v>--</v>
      </c>
      <c r="AE28" s="16" t="str">
        <f t="shared" si="19"/>
        <v>--</v>
      </c>
      <c r="AF28" s="16" t="str">
        <f t="shared" si="19"/>
        <v>--</v>
      </c>
      <c r="AG28" s="16" t="str">
        <f t="shared" si="19"/>
        <v>--</v>
      </c>
      <c r="AH28" s="16" t="str">
        <f t="shared" si="19"/>
        <v>--</v>
      </c>
      <c r="AI28" s="16" t="str">
        <f t="shared" si="19"/>
        <v>--</v>
      </c>
      <c r="AJ28" s="16" t="str">
        <f t="shared" si="19"/>
        <v>--</v>
      </c>
      <c r="AK28" s="16" t="str">
        <f t="shared" si="19"/>
        <v>--</v>
      </c>
      <c r="AL28" s="16" t="str">
        <f t="shared" si="19"/>
        <v>--</v>
      </c>
      <c r="AM28" s="16" t="str">
        <f t="shared" si="19"/>
        <v>--</v>
      </c>
      <c r="AN28" s="7" t="str">
        <f t="shared" si="17"/>
        <v/>
      </c>
      <c r="AO28" s="53" t="str">
        <f t="shared" si="20"/>
        <v/>
      </c>
    </row>
    <row r="29" spans="1:41" x14ac:dyDescent="0.25">
      <c r="A29" s="12"/>
      <c r="B29" s="2"/>
      <c r="C29" s="7"/>
      <c r="D29" s="7"/>
      <c r="E29" s="7"/>
      <c r="F29" s="7"/>
      <c r="G29" s="7"/>
      <c r="H29" s="7"/>
      <c r="I29" s="7"/>
      <c r="J29" s="7"/>
      <c r="K29" s="7"/>
      <c r="L29" s="7"/>
      <c r="M29" s="7"/>
      <c r="N29" s="7"/>
      <c r="O29" s="7"/>
      <c r="P29" s="7"/>
      <c r="Q29" s="7"/>
      <c r="R29" s="7"/>
      <c r="S29" s="7"/>
      <c r="T29" s="7"/>
      <c r="U29" s="7"/>
      <c r="V29" s="7"/>
      <c r="W29" s="7"/>
      <c r="X29" s="7"/>
      <c r="Y29" s="7"/>
      <c r="Z29" s="7"/>
      <c r="AA29" s="38" t="str">
        <f t="shared" si="18"/>
        <v/>
      </c>
      <c r="AB29" s="18"/>
      <c r="AC29" s="16" t="str">
        <f t="shared" si="21"/>
        <v>--</v>
      </c>
      <c r="AD29" s="16" t="str">
        <f t="shared" ref="AD29:AD62" si="22">IF(E29 &lt;&gt;"",E29-D29, "--")</f>
        <v>--</v>
      </c>
      <c r="AE29" s="16" t="str">
        <f t="shared" ref="AE29:AE62" si="23">IF(F29 &lt;&gt;"",F29-E29, "--")</f>
        <v>--</v>
      </c>
      <c r="AF29" s="16" t="str">
        <f t="shared" ref="AF29:AF62" si="24">IF(G29 &lt;&gt;"",G29-F29, "--")</f>
        <v>--</v>
      </c>
      <c r="AG29" s="16" t="str">
        <f t="shared" ref="AG29:AG62" si="25">IF(H29 &lt;&gt;"",H29-G29, "--")</f>
        <v>--</v>
      </c>
      <c r="AH29" s="16" t="str">
        <f t="shared" ref="AH29:AH62" si="26">IF(I29 &lt;&gt;"",I29-H29, "--")</f>
        <v>--</v>
      </c>
      <c r="AI29" s="16" t="str">
        <f t="shared" ref="AI29:AI62" si="27">IF(J29 &lt;&gt;"",J29-I29, "--")</f>
        <v>--</v>
      </c>
      <c r="AJ29" s="16" t="str">
        <f t="shared" ref="AJ29:AJ62" si="28">IF(K29 &lt;&gt;"",K29-J29, "--")</f>
        <v>--</v>
      </c>
      <c r="AK29" s="16" t="str">
        <f t="shared" ref="AK29:AK62" si="29">IF(L29 &lt;&gt;"",L29-K29, "--")</f>
        <v>--</v>
      </c>
      <c r="AL29" s="16" t="str">
        <f t="shared" ref="AL29:AL62" si="30">IF(M29 &lt;&gt;"",M29-L29, "--")</f>
        <v>--</v>
      </c>
      <c r="AM29" s="16" t="str">
        <f t="shared" ref="AM29:AM62" si="31">IF(N29 &lt;&gt;"",N29-M29, "--")</f>
        <v>--</v>
      </c>
      <c r="AN29" s="7" t="str">
        <f t="shared" si="17"/>
        <v/>
      </c>
      <c r="AO29" s="53" t="str">
        <f t="shared" si="20"/>
        <v/>
      </c>
    </row>
    <row r="30" spans="1:41" x14ac:dyDescent="0.25">
      <c r="A30" s="12"/>
      <c r="B30" s="2"/>
      <c r="C30" s="7"/>
      <c r="D30" s="7"/>
      <c r="E30" s="7"/>
      <c r="F30" s="7"/>
      <c r="G30" s="7"/>
      <c r="H30" s="7"/>
      <c r="I30" s="7"/>
      <c r="J30" s="7"/>
      <c r="K30" s="7"/>
      <c r="L30" s="7"/>
      <c r="M30" s="7"/>
      <c r="N30" s="7"/>
      <c r="O30" s="7"/>
      <c r="P30" s="7"/>
      <c r="Q30" s="7"/>
      <c r="R30" s="7"/>
      <c r="S30" s="7"/>
      <c r="T30" s="7"/>
      <c r="U30" s="7"/>
      <c r="V30" s="7"/>
      <c r="W30" s="7"/>
      <c r="X30" s="7"/>
      <c r="Y30" s="7"/>
      <c r="Z30" s="7"/>
      <c r="AA30" s="38" t="str">
        <f t="shared" si="18"/>
        <v/>
      </c>
      <c r="AB30" s="18"/>
      <c r="AC30" s="16" t="str">
        <f t="shared" si="21"/>
        <v>--</v>
      </c>
      <c r="AD30" s="16" t="str">
        <f t="shared" si="22"/>
        <v>--</v>
      </c>
      <c r="AE30" s="16" t="str">
        <f t="shared" si="23"/>
        <v>--</v>
      </c>
      <c r="AF30" s="16" t="str">
        <f t="shared" si="24"/>
        <v>--</v>
      </c>
      <c r="AG30" s="16" t="str">
        <f t="shared" si="25"/>
        <v>--</v>
      </c>
      <c r="AH30" s="16" t="str">
        <f t="shared" si="26"/>
        <v>--</v>
      </c>
      <c r="AI30" s="16" t="str">
        <f t="shared" si="27"/>
        <v>--</v>
      </c>
      <c r="AJ30" s="16" t="str">
        <f t="shared" si="28"/>
        <v>--</v>
      </c>
      <c r="AK30" s="16" t="str">
        <f t="shared" si="29"/>
        <v>--</v>
      </c>
      <c r="AL30" s="16" t="str">
        <f t="shared" si="30"/>
        <v>--</v>
      </c>
      <c r="AM30" s="16" t="str">
        <f t="shared" si="31"/>
        <v>--</v>
      </c>
      <c r="AN30" s="7" t="str">
        <f t="shared" si="17"/>
        <v/>
      </c>
      <c r="AO30" s="53" t="str">
        <f t="shared" si="20"/>
        <v/>
      </c>
    </row>
    <row r="31" spans="1:41" x14ac:dyDescent="0.25">
      <c r="A31" s="12"/>
      <c r="B31" s="2"/>
      <c r="C31" s="7"/>
      <c r="D31" s="7"/>
      <c r="E31" s="7"/>
      <c r="F31" s="7"/>
      <c r="G31" s="7"/>
      <c r="H31" s="7"/>
      <c r="I31" s="7"/>
      <c r="J31" s="7"/>
      <c r="K31" s="7"/>
      <c r="L31" s="7"/>
      <c r="M31" s="7"/>
      <c r="N31" s="7"/>
      <c r="O31" s="7"/>
      <c r="P31" s="7"/>
      <c r="Q31" s="7"/>
      <c r="R31" s="7"/>
      <c r="S31" s="7"/>
      <c r="T31" s="7"/>
      <c r="U31" s="7"/>
      <c r="V31" s="7"/>
      <c r="W31" s="7"/>
      <c r="X31" s="7"/>
      <c r="Y31" s="7"/>
      <c r="Z31" s="7"/>
      <c r="AA31" s="38" t="str">
        <f t="shared" si="18"/>
        <v/>
      </c>
      <c r="AB31" s="18"/>
      <c r="AC31" s="16" t="str">
        <f t="shared" si="21"/>
        <v>--</v>
      </c>
      <c r="AD31" s="16" t="str">
        <f t="shared" si="22"/>
        <v>--</v>
      </c>
      <c r="AE31" s="16" t="str">
        <f t="shared" si="23"/>
        <v>--</v>
      </c>
      <c r="AF31" s="16" t="str">
        <f t="shared" si="24"/>
        <v>--</v>
      </c>
      <c r="AG31" s="16" t="str">
        <f t="shared" si="25"/>
        <v>--</v>
      </c>
      <c r="AH31" s="16" t="str">
        <f t="shared" si="26"/>
        <v>--</v>
      </c>
      <c r="AI31" s="16" t="str">
        <f t="shared" si="27"/>
        <v>--</v>
      </c>
      <c r="AJ31" s="16" t="str">
        <f t="shared" si="28"/>
        <v>--</v>
      </c>
      <c r="AK31" s="16" t="str">
        <f t="shared" si="29"/>
        <v>--</v>
      </c>
      <c r="AL31" s="16" t="str">
        <f t="shared" si="30"/>
        <v>--</v>
      </c>
      <c r="AM31" s="16" t="str">
        <f t="shared" si="31"/>
        <v>--</v>
      </c>
      <c r="AN31" s="7" t="str">
        <f t="shared" si="17"/>
        <v/>
      </c>
      <c r="AO31" s="53" t="str">
        <f t="shared" si="20"/>
        <v/>
      </c>
    </row>
    <row r="32" spans="1:41" x14ac:dyDescent="0.25">
      <c r="A32" s="12"/>
      <c r="B32" s="2"/>
      <c r="C32" s="7"/>
      <c r="D32" s="7"/>
      <c r="E32" s="7"/>
      <c r="F32" s="7"/>
      <c r="G32" s="7"/>
      <c r="H32" s="7"/>
      <c r="I32" s="7"/>
      <c r="J32" s="7"/>
      <c r="K32" s="7"/>
      <c r="L32" s="7"/>
      <c r="M32" s="7"/>
      <c r="N32" s="7"/>
      <c r="O32" s="7"/>
      <c r="P32" s="7"/>
      <c r="Q32" s="7"/>
      <c r="R32" s="7"/>
      <c r="S32" s="7"/>
      <c r="T32" s="7"/>
      <c r="U32" s="7"/>
      <c r="V32" s="7"/>
      <c r="W32" s="7"/>
      <c r="X32" s="7"/>
      <c r="Y32" s="7"/>
      <c r="Z32" s="7"/>
      <c r="AA32" s="38" t="str">
        <f t="shared" si="18"/>
        <v/>
      </c>
      <c r="AB32" s="18"/>
      <c r="AC32" s="16" t="str">
        <f t="shared" si="21"/>
        <v>--</v>
      </c>
      <c r="AD32" s="16" t="str">
        <f t="shared" si="22"/>
        <v>--</v>
      </c>
      <c r="AE32" s="16" t="str">
        <f t="shared" si="23"/>
        <v>--</v>
      </c>
      <c r="AF32" s="16" t="str">
        <f t="shared" si="24"/>
        <v>--</v>
      </c>
      <c r="AG32" s="16" t="str">
        <f t="shared" si="25"/>
        <v>--</v>
      </c>
      <c r="AH32" s="16" t="str">
        <f t="shared" si="26"/>
        <v>--</v>
      </c>
      <c r="AI32" s="16" t="str">
        <f t="shared" si="27"/>
        <v>--</v>
      </c>
      <c r="AJ32" s="16" t="str">
        <f t="shared" si="28"/>
        <v>--</v>
      </c>
      <c r="AK32" s="16" t="str">
        <f t="shared" si="29"/>
        <v>--</v>
      </c>
      <c r="AL32" s="16" t="str">
        <f t="shared" si="30"/>
        <v>--</v>
      </c>
      <c r="AM32" s="16" t="str">
        <f t="shared" si="31"/>
        <v>--</v>
      </c>
      <c r="AN32" s="7" t="str">
        <f t="shared" si="17"/>
        <v/>
      </c>
      <c r="AO32" s="53" t="str">
        <f t="shared" si="20"/>
        <v/>
      </c>
    </row>
    <row r="33" spans="1:41" x14ac:dyDescent="0.25">
      <c r="A33" s="12"/>
      <c r="B33" s="2"/>
      <c r="C33" s="7"/>
      <c r="D33" s="7"/>
      <c r="E33" s="7"/>
      <c r="F33" s="7"/>
      <c r="G33" s="7"/>
      <c r="H33" s="7"/>
      <c r="I33" s="7"/>
      <c r="J33" s="7"/>
      <c r="K33" s="7"/>
      <c r="L33" s="7"/>
      <c r="M33" s="7"/>
      <c r="N33" s="7"/>
      <c r="O33" s="7"/>
      <c r="P33" s="7"/>
      <c r="Q33" s="7"/>
      <c r="R33" s="7"/>
      <c r="S33" s="7"/>
      <c r="T33" s="7"/>
      <c r="U33" s="7"/>
      <c r="V33" s="7"/>
      <c r="W33" s="7"/>
      <c r="X33" s="7"/>
      <c r="Y33" s="7"/>
      <c r="Z33" s="7"/>
      <c r="AA33" s="38" t="str">
        <f t="shared" si="18"/>
        <v/>
      </c>
      <c r="AB33" s="18"/>
      <c r="AC33" s="16" t="str">
        <f t="shared" si="21"/>
        <v>--</v>
      </c>
      <c r="AD33" s="16" t="str">
        <f t="shared" si="22"/>
        <v>--</v>
      </c>
      <c r="AE33" s="16" t="str">
        <f t="shared" si="23"/>
        <v>--</v>
      </c>
      <c r="AF33" s="16" t="str">
        <f t="shared" si="24"/>
        <v>--</v>
      </c>
      <c r="AG33" s="16" t="str">
        <f t="shared" si="25"/>
        <v>--</v>
      </c>
      <c r="AH33" s="16" t="str">
        <f t="shared" si="26"/>
        <v>--</v>
      </c>
      <c r="AI33" s="16" t="str">
        <f t="shared" si="27"/>
        <v>--</v>
      </c>
      <c r="AJ33" s="16" t="str">
        <f t="shared" si="28"/>
        <v>--</v>
      </c>
      <c r="AK33" s="16" t="str">
        <f t="shared" si="29"/>
        <v>--</v>
      </c>
      <c r="AL33" s="16" t="str">
        <f t="shared" si="30"/>
        <v>--</v>
      </c>
      <c r="AM33" s="16" t="str">
        <f t="shared" si="31"/>
        <v>--</v>
      </c>
      <c r="AN33" s="7" t="str">
        <f t="shared" si="17"/>
        <v/>
      </c>
      <c r="AO33" s="53" t="str">
        <f t="shared" si="20"/>
        <v/>
      </c>
    </row>
    <row r="34" spans="1:41" x14ac:dyDescent="0.25">
      <c r="A34" s="12"/>
      <c r="B34" s="2"/>
      <c r="C34" s="7"/>
      <c r="D34" s="7"/>
      <c r="E34" s="7"/>
      <c r="F34" s="7"/>
      <c r="G34" s="7"/>
      <c r="H34" s="7"/>
      <c r="I34" s="7"/>
      <c r="J34" s="7"/>
      <c r="K34" s="7"/>
      <c r="L34" s="7"/>
      <c r="M34" s="7"/>
      <c r="N34" s="7"/>
      <c r="O34" s="7"/>
      <c r="P34" s="7"/>
      <c r="Q34" s="7"/>
      <c r="R34" s="7"/>
      <c r="S34" s="7"/>
      <c r="T34" s="7"/>
      <c r="U34" s="7"/>
      <c r="V34" s="7"/>
      <c r="W34" s="7"/>
      <c r="X34" s="7"/>
      <c r="Y34" s="7"/>
      <c r="Z34" s="7"/>
      <c r="AA34" s="38" t="str">
        <f t="shared" si="18"/>
        <v/>
      </c>
      <c r="AB34" s="18"/>
      <c r="AC34" s="16" t="str">
        <f t="shared" si="21"/>
        <v>--</v>
      </c>
      <c r="AD34" s="16" t="str">
        <f t="shared" si="22"/>
        <v>--</v>
      </c>
      <c r="AE34" s="16" t="str">
        <f t="shared" si="23"/>
        <v>--</v>
      </c>
      <c r="AF34" s="16" t="str">
        <f t="shared" si="24"/>
        <v>--</v>
      </c>
      <c r="AG34" s="16" t="str">
        <f t="shared" si="25"/>
        <v>--</v>
      </c>
      <c r="AH34" s="16" t="str">
        <f t="shared" si="26"/>
        <v>--</v>
      </c>
      <c r="AI34" s="16" t="str">
        <f t="shared" si="27"/>
        <v>--</v>
      </c>
      <c r="AJ34" s="16" t="str">
        <f t="shared" si="28"/>
        <v>--</v>
      </c>
      <c r="AK34" s="16" t="str">
        <f t="shared" si="29"/>
        <v>--</v>
      </c>
      <c r="AL34" s="16" t="str">
        <f t="shared" si="30"/>
        <v>--</v>
      </c>
      <c r="AM34" s="16" t="str">
        <f t="shared" si="31"/>
        <v>--</v>
      </c>
      <c r="AN34" s="7" t="str">
        <f t="shared" si="17"/>
        <v/>
      </c>
      <c r="AO34" s="53" t="str">
        <f t="shared" si="20"/>
        <v/>
      </c>
    </row>
    <row r="35" spans="1:41" x14ac:dyDescent="0.25">
      <c r="A35" s="12"/>
      <c r="B35" s="2"/>
      <c r="C35" s="7"/>
      <c r="D35" s="7"/>
      <c r="E35" s="7"/>
      <c r="F35" s="7"/>
      <c r="G35" s="7"/>
      <c r="H35" s="7"/>
      <c r="I35" s="7"/>
      <c r="J35" s="7"/>
      <c r="K35" s="7"/>
      <c r="L35" s="7"/>
      <c r="M35" s="7"/>
      <c r="N35" s="7"/>
      <c r="O35" s="7"/>
      <c r="P35" s="7"/>
      <c r="Q35" s="7"/>
      <c r="R35" s="7"/>
      <c r="S35" s="7"/>
      <c r="T35" s="7"/>
      <c r="U35" s="7"/>
      <c r="V35" s="7"/>
      <c r="W35" s="7"/>
      <c r="X35" s="7"/>
      <c r="Y35" s="7"/>
      <c r="Z35" s="7"/>
      <c r="AA35" s="38" t="str">
        <f t="shared" si="18"/>
        <v/>
      </c>
      <c r="AB35" s="18"/>
      <c r="AC35" s="16" t="str">
        <f t="shared" si="21"/>
        <v>--</v>
      </c>
      <c r="AD35" s="16" t="str">
        <f t="shared" si="22"/>
        <v>--</v>
      </c>
      <c r="AE35" s="16" t="str">
        <f t="shared" si="23"/>
        <v>--</v>
      </c>
      <c r="AF35" s="16" t="str">
        <f t="shared" si="24"/>
        <v>--</v>
      </c>
      <c r="AG35" s="16" t="str">
        <f t="shared" si="25"/>
        <v>--</v>
      </c>
      <c r="AH35" s="16" t="str">
        <f t="shared" si="26"/>
        <v>--</v>
      </c>
      <c r="AI35" s="16" t="str">
        <f t="shared" si="27"/>
        <v>--</v>
      </c>
      <c r="AJ35" s="16" t="str">
        <f t="shared" si="28"/>
        <v>--</v>
      </c>
      <c r="AK35" s="16" t="str">
        <f t="shared" si="29"/>
        <v>--</v>
      </c>
      <c r="AL35" s="16" t="str">
        <f t="shared" si="30"/>
        <v>--</v>
      </c>
      <c r="AM35" s="16" t="str">
        <f t="shared" si="31"/>
        <v>--</v>
      </c>
      <c r="AN35" s="7" t="str">
        <f t="shared" si="17"/>
        <v/>
      </c>
      <c r="AO35" s="53" t="str">
        <f t="shared" si="20"/>
        <v/>
      </c>
    </row>
    <row r="36" spans="1:41" x14ac:dyDescent="0.25">
      <c r="A36" s="12"/>
      <c r="B36" s="2"/>
      <c r="C36" s="7"/>
      <c r="D36" s="7"/>
      <c r="E36" s="7"/>
      <c r="F36" s="7"/>
      <c r="G36" s="7"/>
      <c r="H36" s="7"/>
      <c r="I36" s="7"/>
      <c r="J36" s="7"/>
      <c r="K36" s="7"/>
      <c r="L36" s="7"/>
      <c r="M36" s="7"/>
      <c r="N36" s="7"/>
      <c r="O36" s="7"/>
      <c r="P36" s="7"/>
      <c r="Q36" s="7"/>
      <c r="R36" s="7"/>
      <c r="S36" s="7"/>
      <c r="T36" s="7"/>
      <c r="U36" s="7"/>
      <c r="V36" s="7"/>
      <c r="W36" s="7"/>
      <c r="X36" s="7"/>
      <c r="Y36" s="7"/>
      <c r="Z36" s="7"/>
      <c r="AA36" s="38" t="str">
        <f t="shared" si="18"/>
        <v/>
      </c>
      <c r="AB36" s="18"/>
      <c r="AC36" s="16" t="str">
        <f t="shared" si="21"/>
        <v>--</v>
      </c>
      <c r="AD36" s="16" t="str">
        <f t="shared" si="22"/>
        <v>--</v>
      </c>
      <c r="AE36" s="16" t="str">
        <f t="shared" si="23"/>
        <v>--</v>
      </c>
      <c r="AF36" s="16" t="str">
        <f t="shared" si="24"/>
        <v>--</v>
      </c>
      <c r="AG36" s="16" t="str">
        <f t="shared" si="25"/>
        <v>--</v>
      </c>
      <c r="AH36" s="16" t="str">
        <f t="shared" si="26"/>
        <v>--</v>
      </c>
      <c r="AI36" s="16" t="str">
        <f t="shared" si="27"/>
        <v>--</v>
      </c>
      <c r="AJ36" s="16" t="str">
        <f t="shared" si="28"/>
        <v>--</v>
      </c>
      <c r="AK36" s="16" t="str">
        <f t="shared" si="29"/>
        <v>--</v>
      </c>
      <c r="AL36" s="16" t="str">
        <f t="shared" si="30"/>
        <v>--</v>
      </c>
      <c r="AM36" s="16" t="str">
        <f t="shared" si="31"/>
        <v>--</v>
      </c>
      <c r="AN36" s="7" t="str">
        <f t="shared" si="17"/>
        <v/>
      </c>
      <c r="AO36" s="53" t="str">
        <f t="shared" si="20"/>
        <v/>
      </c>
    </row>
    <row r="37" spans="1:41" x14ac:dyDescent="0.25">
      <c r="A37" s="12"/>
      <c r="B37" s="2"/>
      <c r="C37" s="7"/>
      <c r="D37" s="7"/>
      <c r="E37" s="7"/>
      <c r="F37" s="7"/>
      <c r="G37" s="7"/>
      <c r="H37" s="7"/>
      <c r="I37" s="7"/>
      <c r="J37" s="7"/>
      <c r="K37" s="7"/>
      <c r="L37" s="7"/>
      <c r="M37" s="7"/>
      <c r="N37" s="7"/>
      <c r="O37" s="7"/>
      <c r="P37" s="7"/>
      <c r="Q37" s="7"/>
      <c r="R37" s="7"/>
      <c r="S37" s="7"/>
      <c r="T37" s="7"/>
      <c r="U37" s="7"/>
      <c r="V37" s="7"/>
      <c r="W37" s="7"/>
      <c r="X37" s="7"/>
      <c r="Y37" s="7"/>
      <c r="Z37" s="7"/>
      <c r="AA37" s="38" t="str">
        <f t="shared" si="18"/>
        <v/>
      </c>
      <c r="AB37" s="18"/>
      <c r="AC37" s="16" t="str">
        <f t="shared" si="21"/>
        <v>--</v>
      </c>
      <c r="AD37" s="16" t="str">
        <f t="shared" si="22"/>
        <v>--</v>
      </c>
      <c r="AE37" s="16" t="str">
        <f t="shared" si="23"/>
        <v>--</v>
      </c>
      <c r="AF37" s="16" t="str">
        <f t="shared" si="24"/>
        <v>--</v>
      </c>
      <c r="AG37" s="16" t="str">
        <f t="shared" si="25"/>
        <v>--</v>
      </c>
      <c r="AH37" s="16" t="str">
        <f t="shared" si="26"/>
        <v>--</v>
      </c>
      <c r="AI37" s="16" t="str">
        <f t="shared" si="27"/>
        <v>--</v>
      </c>
      <c r="AJ37" s="16" t="str">
        <f t="shared" si="28"/>
        <v>--</v>
      </c>
      <c r="AK37" s="16" t="str">
        <f t="shared" si="29"/>
        <v>--</v>
      </c>
      <c r="AL37" s="16" t="str">
        <f t="shared" si="30"/>
        <v>--</v>
      </c>
      <c r="AM37" s="16" t="str">
        <f t="shared" si="31"/>
        <v>--</v>
      </c>
      <c r="AN37" s="7" t="str">
        <f t="shared" si="17"/>
        <v/>
      </c>
      <c r="AO37" s="53" t="str">
        <f t="shared" si="20"/>
        <v/>
      </c>
    </row>
    <row r="38" spans="1:41" x14ac:dyDescent="0.25">
      <c r="A38" s="12"/>
      <c r="B38" s="2"/>
      <c r="C38" s="7"/>
      <c r="D38" s="7"/>
      <c r="E38" s="7"/>
      <c r="F38" s="7"/>
      <c r="G38" s="7"/>
      <c r="H38" s="7"/>
      <c r="I38" s="7"/>
      <c r="J38" s="7"/>
      <c r="K38" s="7"/>
      <c r="L38" s="7"/>
      <c r="M38" s="7"/>
      <c r="N38" s="7"/>
      <c r="O38" s="7"/>
      <c r="P38" s="7"/>
      <c r="Q38" s="7"/>
      <c r="R38" s="7"/>
      <c r="S38" s="7"/>
      <c r="T38" s="7"/>
      <c r="U38" s="7"/>
      <c r="V38" s="7"/>
      <c r="W38" s="7"/>
      <c r="X38" s="7"/>
      <c r="Y38" s="7"/>
      <c r="Z38" s="7"/>
      <c r="AA38" s="38" t="str">
        <f t="shared" si="18"/>
        <v/>
      </c>
      <c r="AB38" s="18"/>
      <c r="AC38" s="16" t="str">
        <f t="shared" si="21"/>
        <v>--</v>
      </c>
      <c r="AD38" s="16" t="str">
        <f t="shared" si="22"/>
        <v>--</v>
      </c>
      <c r="AE38" s="16" t="str">
        <f t="shared" si="23"/>
        <v>--</v>
      </c>
      <c r="AF38" s="16" t="str">
        <f t="shared" si="24"/>
        <v>--</v>
      </c>
      <c r="AG38" s="16" t="str">
        <f t="shared" si="25"/>
        <v>--</v>
      </c>
      <c r="AH38" s="16" t="str">
        <f t="shared" si="26"/>
        <v>--</v>
      </c>
      <c r="AI38" s="16" t="str">
        <f t="shared" si="27"/>
        <v>--</v>
      </c>
      <c r="AJ38" s="16" t="str">
        <f t="shared" si="28"/>
        <v>--</v>
      </c>
      <c r="AK38" s="16" t="str">
        <f t="shared" si="29"/>
        <v>--</v>
      </c>
      <c r="AL38" s="16" t="str">
        <f t="shared" si="30"/>
        <v>--</v>
      </c>
      <c r="AM38" s="16" t="str">
        <f t="shared" si="31"/>
        <v>--</v>
      </c>
      <c r="AN38" s="7" t="str">
        <f t="shared" si="17"/>
        <v/>
      </c>
      <c r="AO38" s="53" t="str">
        <f t="shared" si="20"/>
        <v/>
      </c>
    </row>
    <row r="39" spans="1:41" x14ac:dyDescent="0.25">
      <c r="A39" s="12"/>
      <c r="B39" s="2"/>
      <c r="C39" s="7"/>
      <c r="D39" s="7"/>
      <c r="E39" s="7"/>
      <c r="F39" s="7"/>
      <c r="G39" s="7"/>
      <c r="H39" s="7"/>
      <c r="I39" s="7"/>
      <c r="J39" s="7"/>
      <c r="K39" s="7"/>
      <c r="L39" s="7"/>
      <c r="M39" s="7"/>
      <c r="N39" s="7"/>
      <c r="O39" s="7"/>
      <c r="P39" s="7"/>
      <c r="Q39" s="7"/>
      <c r="R39" s="7"/>
      <c r="S39" s="7"/>
      <c r="T39" s="7"/>
      <c r="U39" s="7"/>
      <c r="V39" s="7"/>
      <c r="W39" s="7"/>
      <c r="X39" s="7"/>
      <c r="Y39" s="7"/>
      <c r="Z39" s="7"/>
      <c r="AA39" s="38" t="str">
        <f t="shared" si="18"/>
        <v/>
      </c>
      <c r="AB39" s="18"/>
      <c r="AC39" s="16" t="str">
        <f t="shared" si="21"/>
        <v>--</v>
      </c>
      <c r="AD39" s="16" t="str">
        <f t="shared" si="22"/>
        <v>--</v>
      </c>
      <c r="AE39" s="16" t="str">
        <f t="shared" si="23"/>
        <v>--</v>
      </c>
      <c r="AF39" s="16" t="str">
        <f t="shared" si="24"/>
        <v>--</v>
      </c>
      <c r="AG39" s="16" t="str">
        <f t="shared" si="25"/>
        <v>--</v>
      </c>
      <c r="AH39" s="16" t="str">
        <f t="shared" si="26"/>
        <v>--</v>
      </c>
      <c r="AI39" s="16" t="str">
        <f t="shared" si="27"/>
        <v>--</v>
      </c>
      <c r="AJ39" s="16" t="str">
        <f t="shared" si="28"/>
        <v>--</v>
      </c>
      <c r="AK39" s="16" t="str">
        <f t="shared" si="29"/>
        <v>--</v>
      </c>
      <c r="AL39" s="16" t="str">
        <f t="shared" si="30"/>
        <v>--</v>
      </c>
      <c r="AM39" s="16" t="str">
        <f t="shared" si="31"/>
        <v>--</v>
      </c>
      <c r="AN39" s="7" t="str">
        <f t="shared" si="17"/>
        <v/>
      </c>
      <c r="AO39" s="53" t="str">
        <f t="shared" si="20"/>
        <v/>
      </c>
    </row>
    <row r="40" spans="1:41" x14ac:dyDescent="0.25">
      <c r="A40" s="12"/>
      <c r="B40" s="2"/>
      <c r="C40" s="7"/>
      <c r="D40" s="7"/>
      <c r="E40" s="7"/>
      <c r="F40" s="7"/>
      <c r="G40" s="7"/>
      <c r="H40" s="7"/>
      <c r="I40" s="7"/>
      <c r="J40" s="7"/>
      <c r="K40" s="7"/>
      <c r="L40" s="7"/>
      <c r="M40" s="7"/>
      <c r="N40" s="7"/>
      <c r="O40" s="7"/>
      <c r="P40" s="7"/>
      <c r="Q40" s="7"/>
      <c r="R40" s="7"/>
      <c r="S40" s="7"/>
      <c r="T40" s="7"/>
      <c r="U40" s="7"/>
      <c r="V40" s="7"/>
      <c r="W40" s="7"/>
      <c r="X40" s="7"/>
      <c r="Y40" s="7"/>
      <c r="Z40" s="7"/>
      <c r="AA40" s="38" t="str">
        <f t="shared" si="18"/>
        <v/>
      </c>
      <c r="AB40" s="18"/>
      <c r="AC40" s="16" t="str">
        <f t="shared" si="21"/>
        <v>--</v>
      </c>
      <c r="AD40" s="16" t="str">
        <f t="shared" si="22"/>
        <v>--</v>
      </c>
      <c r="AE40" s="16" t="str">
        <f t="shared" si="23"/>
        <v>--</v>
      </c>
      <c r="AF40" s="16" t="str">
        <f t="shared" si="24"/>
        <v>--</v>
      </c>
      <c r="AG40" s="16" t="str">
        <f t="shared" si="25"/>
        <v>--</v>
      </c>
      <c r="AH40" s="16" t="str">
        <f t="shared" si="26"/>
        <v>--</v>
      </c>
      <c r="AI40" s="16" t="str">
        <f t="shared" si="27"/>
        <v>--</v>
      </c>
      <c r="AJ40" s="16" t="str">
        <f t="shared" si="28"/>
        <v>--</v>
      </c>
      <c r="AK40" s="16" t="str">
        <f t="shared" si="29"/>
        <v>--</v>
      </c>
      <c r="AL40" s="16" t="str">
        <f t="shared" si="30"/>
        <v>--</v>
      </c>
      <c r="AM40" s="16" t="str">
        <f t="shared" si="31"/>
        <v>--</v>
      </c>
      <c r="AN40" s="7" t="str">
        <f t="shared" si="17"/>
        <v/>
      </c>
      <c r="AO40" s="53" t="str">
        <f t="shared" si="20"/>
        <v/>
      </c>
    </row>
    <row r="41" spans="1:41" x14ac:dyDescent="0.25">
      <c r="A41" s="12"/>
      <c r="B41" s="2"/>
      <c r="C41" s="7"/>
      <c r="D41" s="7"/>
      <c r="E41" s="7"/>
      <c r="F41" s="7"/>
      <c r="G41" s="7"/>
      <c r="H41" s="7"/>
      <c r="I41" s="7"/>
      <c r="J41" s="7"/>
      <c r="K41" s="7"/>
      <c r="L41" s="7"/>
      <c r="M41" s="7"/>
      <c r="N41" s="7"/>
      <c r="O41" s="7"/>
      <c r="P41" s="7"/>
      <c r="Q41" s="7"/>
      <c r="R41" s="7"/>
      <c r="S41" s="7"/>
      <c r="T41" s="7"/>
      <c r="U41" s="7"/>
      <c r="V41" s="7"/>
      <c r="W41" s="7"/>
      <c r="X41" s="7"/>
      <c r="Y41" s="7"/>
      <c r="Z41" s="7"/>
      <c r="AA41" s="38" t="str">
        <f t="shared" si="18"/>
        <v/>
      </c>
      <c r="AB41" s="18"/>
      <c r="AC41" s="16" t="str">
        <f t="shared" si="21"/>
        <v>--</v>
      </c>
      <c r="AD41" s="16" t="str">
        <f t="shared" si="22"/>
        <v>--</v>
      </c>
      <c r="AE41" s="16" t="str">
        <f t="shared" si="23"/>
        <v>--</v>
      </c>
      <c r="AF41" s="16" t="str">
        <f t="shared" si="24"/>
        <v>--</v>
      </c>
      <c r="AG41" s="16" t="str">
        <f t="shared" si="25"/>
        <v>--</v>
      </c>
      <c r="AH41" s="16" t="str">
        <f t="shared" si="26"/>
        <v>--</v>
      </c>
      <c r="AI41" s="16" t="str">
        <f t="shared" si="27"/>
        <v>--</v>
      </c>
      <c r="AJ41" s="16" t="str">
        <f t="shared" si="28"/>
        <v>--</v>
      </c>
      <c r="AK41" s="16" t="str">
        <f t="shared" si="29"/>
        <v>--</v>
      </c>
      <c r="AL41" s="16" t="str">
        <f t="shared" si="30"/>
        <v>--</v>
      </c>
      <c r="AM41" s="16" t="str">
        <f t="shared" si="31"/>
        <v>--</v>
      </c>
      <c r="AN41" s="7" t="str">
        <f t="shared" si="17"/>
        <v/>
      </c>
      <c r="AO41" s="53" t="str">
        <f t="shared" si="20"/>
        <v/>
      </c>
    </row>
    <row r="42" spans="1:41" x14ac:dyDescent="0.25">
      <c r="A42" s="12"/>
      <c r="B42" s="2"/>
      <c r="C42" s="7"/>
      <c r="D42" s="7"/>
      <c r="E42" s="7"/>
      <c r="F42" s="7"/>
      <c r="G42" s="7"/>
      <c r="H42" s="7"/>
      <c r="I42" s="7"/>
      <c r="J42" s="7"/>
      <c r="K42" s="7"/>
      <c r="L42" s="7"/>
      <c r="M42" s="7"/>
      <c r="N42" s="7"/>
      <c r="O42" s="7"/>
      <c r="P42" s="7"/>
      <c r="Q42" s="7"/>
      <c r="R42" s="7"/>
      <c r="S42" s="7"/>
      <c r="T42" s="7"/>
      <c r="U42" s="7"/>
      <c r="V42" s="7"/>
      <c r="W42" s="7"/>
      <c r="X42" s="7"/>
      <c r="Y42" s="7"/>
      <c r="Z42" s="7"/>
      <c r="AA42" s="38" t="str">
        <f t="shared" si="18"/>
        <v/>
      </c>
      <c r="AB42" s="18"/>
      <c r="AC42" s="16" t="str">
        <f t="shared" si="21"/>
        <v>--</v>
      </c>
      <c r="AD42" s="16" t="str">
        <f t="shared" si="22"/>
        <v>--</v>
      </c>
      <c r="AE42" s="16" t="str">
        <f t="shared" si="23"/>
        <v>--</v>
      </c>
      <c r="AF42" s="16" t="str">
        <f t="shared" si="24"/>
        <v>--</v>
      </c>
      <c r="AG42" s="16" t="str">
        <f t="shared" si="25"/>
        <v>--</v>
      </c>
      <c r="AH42" s="16" t="str">
        <f t="shared" si="26"/>
        <v>--</v>
      </c>
      <c r="AI42" s="16" t="str">
        <f t="shared" si="27"/>
        <v>--</v>
      </c>
      <c r="AJ42" s="16" t="str">
        <f t="shared" si="28"/>
        <v>--</v>
      </c>
      <c r="AK42" s="16" t="str">
        <f t="shared" si="29"/>
        <v>--</v>
      </c>
      <c r="AL42" s="16" t="str">
        <f t="shared" si="30"/>
        <v>--</v>
      </c>
      <c r="AM42" s="16" t="str">
        <f t="shared" si="31"/>
        <v>--</v>
      </c>
      <c r="AN42" s="7" t="str">
        <f t="shared" si="17"/>
        <v/>
      </c>
      <c r="AO42" s="53" t="str">
        <f t="shared" si="20"/>
        <v/>
      </c>
    </row>
    <row r="43" spans="1:41" x14ac:dyDescent="0.25">
      <c r="A43" s="12"/>
      <c r="B43" s="2"/>
      <c r="C43" s="7"/>
      <c r="D43" s="7"/>
      <c r="E43" s="7"/>
      <c r="F43" s="7"/>
      <c r="G43" s="7"/>
      <c r="H43" s="7"/>
      <c r="I43" s="7"/>
      <c r="J43" s="7"/>
      <c r="K43" s="7"/>
      <c r="L43" s="7"/>
      <c r="M43" s="7"/>
      <c r="N43" s="7"/>
      <c r="O43" s="7"/>
      <c r="P43" s="7"/>
      <c r="Q43" s="7"/>
      <c r="R43" s="7"/>
      <c r="S43" s="7"/>
      <c r="T43" s="7"/>
      <c r="U43" s="7"/>
      <c r="V43" s="7"/>
      <c r="W43" s="7"/>
      <c r="X43" s="7"/>
      <c r="Y43" s="7"/>
      <c r="Z43" s="7"/>
      <c r="AA43" s="38" t="str">
        <f t="shared" si="18"/>
        <v/>
      </c>
      <c r="AB43" s="18"/>
      <c r="AC43" s="16" t="str">
        <f t="shared" si="21"/>
        <v>--</v>
      </c>
      <c r="AD43" s="16" t="str">
        <f t="shared" si="22"/>
        <v>--</v>
      </c>
      <c r="AE43" s="16" t="str">
        <f t="shared" si="23"/>
        <v>--</v>
      </c>
      <c r="AF43" s="16" t="str">
        <f t="shared" si="24"/>
        <v>--</v>
      </c>
      <c r="AG43" s="16" t="str">
        <f t="shared" si="25"/>
        <v>--</v>
      </c>
      <c r="AH43" s="16" t="str">
        <f t="shared" si="26"/>
        <v>--</v>
      </c>
      <c r="AI43" s="16" t="str">
        <f t="shared" si="27"/>
        <v>--</v>
      </c>
      <c r="AJ43" s="16" t="str">
        <f t="shared" si="28"/>
        <v>--</v>
      </c>
      <c r="AK43" s="16" t="str">
        <f t="shared" si="29"/>
        <v>--</v>
      </c>
      <c r="AL43" s="16" t="str">
        <f t="shared" si="30"/>
        <v>--</v>
      </c>
      <c r="AM43" s="16" t="str">
        <f t="shared" si="31"/>
        <v>--</v>
      </c>
      <c r="AN43" s="7" t="str">
        <f t="shared" si="17"/>
        <v/>
      </c>
      <c r="AO43" s="53" t="str">
        <f t="shared" si="20"/>
        <v/>
      </c>
    </row>
    <row r="44" spans="1:41" x14ac:dyDescent="0.25">
      <c r="A44" s="12"/>
      <c r="B44" s="2"/>
      <c r="C44" s="7"/>
      <c r="D44" s="7"/>
      <c r="E44" s="7"/>
      <c r="F44" s="7"/>
      <c r="G44" s="7"/>
      <c r="H44" s="7"/>
      <c r="I44" s="7"/>
      <c r="J44" s="7"/>
      <c r="K44" s="7"/>
      <c r="L44" s="7"/>
      <c r="M44" s="7"/>
      <c r="N44" s="7"/>
      <c r="O44" s="7"/>
      <c r="P44" s="7"/>
      <c r="Q44" s="7"/>
      <c r="R44" s="7"/>
      <c r="S44" s="7"/>
      <c r="T44" s="7"/>
      <c r="U44" s="7"/>
      <c r="V44" s="7"/>
      <c r="W44" s="7"/>
      <c r="X44" s="7"/>
      <c r="Y44" s="7"/>
      <c r="Z44" s="7"/>
      <c r="AA44" s="38" t="str">
        <f t="shared" si="18"/>
        <v/>
      </c>
      <c r="AB44" s="18"/>
      <c r="AC44" s="16" t="str">
        <f t="shared" si="21"/>
        <v>--</v>
      </c>
      <c r="AD44" s="16" t="str">
        <f t="shared" si="22"/>
        <v>--</v>
      </c>
      <c r="AE44" s="16" t="str">
        <f t="shared" si="23"/>
        <v>--</v>
      </c>
      <c r="AF44" s="16" t="str">
        <f t="shared" si="24"/>
        <v>--</v>
      </c>
      <c r="AG44" s="16" t="str">
        <f t="shared" si="25"/>
        <v>--</v>
      </c>
      <c r="AH44" s="16" t="str">
        <f t="shared" si="26"/>
        <v>--</v>
      </c>
      <c r="AI44" s="16" t="str">
        <f t="shared" si="27"/>
        <v>--</v>
      </c>
      <c r="AJ44" s="16" t="str">
        <f t="shared" si="28"/>
        <v>--</v>
      </c>
      <c r="AK44" s="16" t="str">
        <f t="shared" si="29"/>
        <v>--</v>
      </c>
      <c r="AL44" s="16" t="str">
        <f t="shared" si="30"/>
        <v>--</v>
      </c>
      <c r="AM44" s="16" t="str">
        <f t="shared" si="31"/>
        <v>--</v>
      </c>
      <c r="AN44" s="7" t="str">
        <f t="shared" si="17"/>
        <v/>
      </c>
      <c r="AO44" s="53" t="str">
        <f t="shared" si="20"/>
        <v/>
      </c>
    </row>
    <row r="45" spans="1:41" x14ac:dyDescent="0.25">
      <c r="A45" s="12"/>
      <c r="B45" s="2"/>
      <c r="C45" s="7"/>
      <c r="D45" s="7"/>
      <c r="E45" s="7"/>
      <c r="F45" s="7"/>
      <c r="G45" s="7"/>
      <c r="H45" s="7"/>
      <c r="I45" s="7"/>
      <c r="J45" s="7"/>
      <c r="K45" s="7"/>
      <c r="L45" s="7"/>
      <c r="M45" s="7"/>
      <c r="N45" s="7"/>
      <c r="O45" s="7"/>
      <c r="P45" s="7"/>
      <c r="Q45" s="7"/>
      <c r="R45" s="7"/>
      <c r="S45" s="7"/>
      <c r="T45" s="7"/>
      <c r="U45" s="7"/>
      <c r="V45" s="7"/>
      <c r="W45" s="7"/>
      <c r="X45" s="7"/>
      <c r="Y45" s="7"/>
      <c r="Z45" s="7"/>
      <c r="AA45" s="38" t="str">
        <f t="shared" si="18"/>
        <v/>
      </c>
      <c r="AB45" s="18"/>
      <c r="AC45" s="16" t="str">
        <f t="shared" si="21"/>
        <v>--</v>
      </c>
      <c r="AD45" s="16" t="str">
        <f t="shared" si="22"/>
        <v>--</v>
      </c>
      <c r="AE45" s="16" t="str">
        <f t="shared" si="23"/>
        <v>--</v>
      </c>
      <c r="AF45" s="16" t="str">
        <f t="shared" si="24"/>
        <v>--</v>
      </c>
      <c r="AG45" s="16" t="str">
        <f t="shared" si="25"/>
        <v>--</v>
      </c>
      <c r="AH45" s="16" t="str">
        <f t="shared" si="26"/>
        <v>--</v>
      </c>
      <c r="AI45" s="16" t="str">
        <f t="shared" si="27"/>
        <v>--</v>
      </c>
      <c r="AJ45" s="16" t="str">
        <f t="shared" si="28"/>
        <v>--</v>
      </c>
      <c r="AK45" s="16" t="str">
        <f t="shared" si="29"/>
        <v>--</v>
      </c>
      <c r="AL45" s="16" t="str">
        <f t="shared" si="30"/>
        <v>--</v>
      </c>
      <c r="AM45" s="16" t="str">
        <f t="shared" si="31"/>
        <v>--</v>
      </c>
      <c r="AN45" s="7" t="str">
        <f t="shared" ref="AN45:AN62" si="32">IFERROR(AVERAGEIF(AC45:AM45, "&lt;&gt;#N/A"),"")</f>
        <v/>
      </c>
      <c r="AO45" s="53" t="str">
        <f t="shared" si="20"/>
        <v/>
      </c>
    </row>
    <row r="46" spans="1:41" x14ac:dyDescent="0.25">
      <c r="A46" s="12"/>
      <c r="B46" s="2"/>
      <c r="C46" s="7"/>
      <c r="D46" s="7"/>
      <c r="E46" s="7"/>
      <c r="F46" s="7"/>
      <c r="G46" s="7"/>
      <c r="H46" s="7"/>
      <c r="I46" s="7"/>
      <c r="J46" s="7"/>
      <c r="K46" s="7"/>
      <c r="L46" s="7"/>
      <c r="M46" s="7"/>
      <c r="N46" s="7"/>
      <c r="O46" s="7"/>
      <c r="P46" s="7"/>
      <c r="Q46" s="7"/>
      <c r="R46" s="7"/>
      <c r="S46" s="7"/>
      <c r="T46" s="7"/>
      <c r="U46" s="7"/>
      <c r="V46" s="7"/>
      <c r="W46" s="7"/>
      <c r="X46" s="7"/>
      <c r="Y46" s="7"/>
      <c r="Z46" s="7"/>
      <c r="AA46" s="38" t="str">
        <f t="shared" si="18"/>
        <v/>
      </c>
      <c r="AB46" s="18"/>
      <c r="AC46" s="16" t="str">
        <f t="shared" si="21"/>
        <v>--</v>
      </c>
      <c r="AD46" s="16" t="str">
        <f t="shared" si="22"/>
        <v>--</v>
      </c>
      <c r="AE46" s="16" t="str">
        <f t="shared" si="23"/>
        <v>--</v>
      </c>
      <c r="AF46" s="16" t="str">
        <f t="shared" si="24"/>
        <v>--</v>
      </c>
      <c r="AG46" s="16" t="str">
        <f t="shared" si="25"/>
        <v>--</v>
      </c>
      <c r="AH46" s="16" t="str">
        <f t="shared" si="26"/>
        <v>--</v>
      </c>
      <c r="AI46" s="16" t="str">
        <f t="shared" si="27"/>
        <v>--</v>
      </c>
      <c r="AJ46" s="16" t="str">
        <f t="shared" si="28"/>
        <v>--</v>
      </c>
      <c r="AK46" s="16" t="str">
        <f t="shared" si="29"/>
        <v>--</v>
      </c>
      <c r="AL46" s="16" t="str">
        <f t="shared" si="30"/>
        <v>--</v>
      </c>
      <c r="AM46" s="16" t="str">
        <f t="shared" si="31"/>
        <v>--</v>
      </c>
      <c r="AN46" s="7" t="str">
        <f t="shared" si="32"/>
        <v/>
      </c>
      <c r="AO46" s="53" t="str">
        <f t="shared" si="20"/>
        <v/>
      </c>
    </row>
    <row r="47" spans="1:41" x14ac:dyDescent="0.25">
      <c r="A47" s="12"/>
      <c r="B47" s="2"/>
      <c r="C47" s="7"/>
      <c r="D47" s="7"/>
      <c r="E47" s="7"/>
      <c r="F47" s="7"/>
      <c r="G47" s="7"/>
      <c r="H47" s="7"/>
      <c r="I47" s="7"/>
      <c r="J47" s="7"/>
      <c r="K47" s="7"/>
      <c r="L47" s="7"/>
      <c r="M47" s="7"/>
      <c r="N47" s="7"/>
      <c r="O47" s="7"/>
      <c r="P47" s="7"/>
      <c r="Q47" s="7"/>
      <c r="R47" s="7"/>
      <c r="S47" s="7"/>
      <c r="T47" s="7"/>
      <c r="U47" s="7"/>
      <c r="V47" s="7"/>
      <c r="W47" s="7"/>
      <c r="X47" s="7"/>
      <c r="Y47" s="7"/>
      <c r="Z47" s="7"/>
      <c r="AA47" s="38" t="str">
        <f t="shared" si="18"/>
        <v/>
      </c>
      <c r="AB47" s="18"/>
      <c r="AC47" s="16" t="str">
        <f t="shared" si="21"/>
        <v>--</v>
      </c>
      <c r="AD47" s="16" t="str">
        <f t="shared" si="22"/>
        <v>--</v>
      </c>
      <c r="AE47" s="16" t="str">
        <f t="shared" si="23"/>
        <v>--</v>
      </c>
      <c r="AF47" s="16" t="str">
        <f t="shared" si="24"/>
        <v>--</v>
      </c>
      <c r="AG47" s="16" t="str">
        <f t="shared" si="25"/>
        <v>--</v>
      </c>
      <c r="AH47" s="16" t="str">
        <f t="shared" si="26"/>
        <v>--</v>
      </c>
      <c r="AI47" s="16" t="str">
        <f t="shared" si="27"/>
        <v>--</v>
      </c>
      <c r="AJ47" s="16" t="str">
        <f t="shared" si="28"/>
        <v>--</v>
      </c>
      <c r="AK47" s="16" t="str">
        <f t="shared" si="29"/>
        <v>--</v>
      </c>
      <c r="AL47" s="16" t="str">
        <f t="shared" si="30"/>
        <v>--</v>
      </c>
      <c r="AM47" s="16" t="str">
        <f t="shared" si="31"/>
        <v>--</v>
      </c>
      <c r="AN47" s="7" t="str">
        <f t="shared" si="32"/>
        <v/>
      </c>
      <c r="AO47" s="53" t="str">
        <f t="shared" si="20"/>
        <v/>
      </c>
    </row>
    <row r="48" spans="1:41" x14ac:dyDescent="0.25">
      <c r="A48" s="12"/>
      <c r="B48" s="2"/>
      <c r="C48" s="7"/>
      <c r="D48" s="7"/>
      <c r="E48" s="7"/>
      <c r="F48" s="7"/>
      <c r="G48" s="7"/>
      <c r="H48" s="7"/>
      <c r="I48" s="7"/>
      <c r="J48" s="7"/>
      <c r="K48" s="7"/>
      <c r="L48" s="7"/>
      <c r="M48" s="7"/>
      <c r="N48" s="7"/>
      <c r="O48" s="7"/>
      <c r="P48" s="7"/>
      <c r="Q48" s="7"/>
      <c r="R48" s="7"/>
      <c r="S48" s="7"/>
      <c r="T48" s="7"/>
      <c r="U48" s="7"/>
      <c r="V48" s="7"/>
      <c r="W48" s="7"/>
      <c r="X48" s="7"/>
      <c r="Y48" s="7"/>
      <c r="Z48" s="7"/>
      <c r="AA48" s="38" t="str">
        <f t="shared" si="18"/>
        <v/>
      </c>
      <c r="AB48" s="18"/>
      <c r="AC48" s="16" t="str">
        <f t="shared" si="21"/>
        <v>--</v>
      </c>
      <c r="AD48" s="16" t="str">
        <f t="shared" si="22"/>
        <v>--</v>
      </c>
      <c r="AE48" s="16" t="str">
        <f t="shared" si="23"/>
        <v>--</v>
      </c>
      <c r="AF48" s="16" t="str">
        <f t="shared" si="24"/>
        <v>--</v>
      </c>
      <c r="AG48" s="16" t="str">
        <f t="shared" si="25"/>
        <v>--</v>
      </c>
      <c r="AH48" s="16" t="str">
        <f t="shared" si="26"/>
        <v>--</v>
      </c>
      <c r="AI48" s="16" t="str">
        <f t="shared" si="27"/>
        <v>--</v>
      </c>
      <c r="AJ48" s="16" t="str">
        <f t="shared" si="28"/>
        <v>--</v>
      </c>
      <c r="AK48" s="16" t="str">
        <f t="shared" si="29"/>
        <v>--</v>
      </c>
      <c r="AL48" s="16" t="str">
        <f t="shared" si="30"/>
        <v>--</v>
      </c>
      <c r="AM48" s="16" t="str">
        <f t="shared" si="31"/>
        <v>--</v>
      </c>
      <c r="AN48" s="7" t="str">
        <f t="shared" si="32"/>
        <v/>
      </c>
      <c r="AO48" s="53" t="str">
        <f t="shared" si="20"/>
        <v/>
      </c>
    </row>
    <row r="49" spans="1:41" x14ac:dyDescent="0.25">
      <c r="A49" s="12"/>
      <c r="B49" s="2"/>
      <c r="C49" s="7"/>
      <c r="D49" s="7"/>
      <c r="E49" s="7"/>
      <c r="F49" s="7"/>
      <c r="G49" s="7"/>
      <c r="H49" s="7"/>
      <c r="I49" s="7"/>
      <c r="J49" s="7"/>
      <c r="K49" s="7"/>
      <c r="L49" s="7"/>
      <c r="M49" s="7"/>
      <c r="N49" s="7"/>
      <c r="O49" s="7"/>
      <c r="P49" s="7"/>
      <c r="Q49" s="7"/>
      <c r="R49" s="7"/>
      <c r="S49" s="7"/>
      <c r="T49" s="7"/>
      <c r="U49" s="7"/>
      <c r="V49" s="7"/>
      <c r="W49" s="7"/>
      <c r="X49" s="7"/>
      <c r="Y49" s="7"/>
      <c r="Z49" s="7"/>
      <c r="AA49" s="38" t="str">
        <f t="shared" si="18"/>
        <v/>
      </c>
      <c r="AB49" s="18"/>
      <c r="AC49" s="16" t="str">
        <f t="shared" si="21"/>
        <v>--</v>
      </c>
      <c r="AD49" s="16" t="str">
        <f t="shared" si="22"/>
        <v>--</v>
      </c>
      <c r="AE49" s="16" t="str">
        <f t="shared" si="23"/>
        <v>--</v>
      </c>
      <c r="AF49" s="16" t="str">
        <f t="shared" si="24"/>
        <v>--</v>
      </c>
      <c r="AG49" s="16" t="str">
        <f t="shared" si="25"/>
        <v>--</v>
      </c>
      <c r="AH49" s="16" t="str">
        <f t="shared" si="26"/>
        <v>--</v>
      </c>
      <c r="AI49" s="16" t="str">
        <f t="shared" si="27"/>
        <v>--</v>
      </c>
      <c r="AJ49" s="16" t="str">
        <f t="shared" si="28"/>
        <v>--</v>
      </c>
      <c r="AK49" s="16" t="str">
        <f t="shared" si="29"/>
        <v>--</v>
      </c>
      <c r="AL49" s="16" t="str">
        <f t="shared" si="30"/>
        <v>--</v>
      </c>
      <c r="AM49" s="16" t="str">
        <f t="shared" si="31"/>
        <v>--</v>
      </c>
      <c r="AN49" s="7" t="str">
        <f t="shared" si="32"/>
        <v/>
      </c>
      <c r="AO49" s="53" t="str">
        <f t="shared" si="20"/>
        <v/>
      </c>
    </row>
    <row r="50" spans="1:41" x14ac:dyDescent="0.25">
      <c r="A50" s="12"/>
      <c r="B50" s="2"/>
      <c r="C50" s="7"/>
      <c r="D50" s="7"/>
      <c r="E50" s="7"/>
      <c r="F50" s="7"/>
      <c r="G50" s="7"/>
      <c r="H50" s="7"/>
      <c r="I50" s="7"/>
      <c r="J50" s="7"/>
      <c r="K50" s="7"/>
      <c r="L50" s="7"/>
      <c r="M50" s="7"/>
      <c r="N50" s="7"/>
      <c r="O50" s="7"/>
      <c r="P50" s="7"/>
      <c r="Q50" s="7"/>
      <c r="R50" s="7"/>
      <c r="S50" s="7"/>
      <c r="T50" s="7"/>
      <c r="U50" s="7"/>
      <c r="V50" s="7"/>
      <c r="W50" s="7"/>
      <c r="X50" s="7"/>
      <c r="Y50" s="7"/>
      <c r="Z50" s="7"/>
      <c r="AA50" s="38" t="str">
        <f t="shared" si="18"/>
        <v/>
      </c>
      <c r="AB50" s="18"/>
      <c r="AC50" s="16" t="str">
        <f t="shared" si="21"/>
        <v>--</v>
      </c>
      <c r="AD50" s="16" t="str">
        <f t="shared" si="22"/>
        <v>--</v>
      </c>
      <c r="AE50" s="16" t="str">
        <f t="shared" si="23"/>
        <v>--</v>
      </c>
      <c r="AF50" s="16" t="str">
        <f t="shared" si="24"/>
        <v>--</v>
      </c>
      <c r="AG50" s="16" t="str">
        <f t="shared" si="25"/>
        <v>--</v>
      </c>
      <c r="AH50" s="16" t="str">
        <f t="shared" si="26"/>
        <v>--</v>
      </c>
      <c r="AI50" s="16" t="str">
        <f t="shared" si="27"/>
        <v>--</v>
      </c>
      <c r="AJ50" s="16" t="str">
        <f t="shared" si="28"/>
        <v>--</v>
      </c>
      <c r="AK50" s="16" t="str">
        <f t="shared" si="29"/>
        <v>--</v>
      </c>
      <c r="AL50" s="16" t="str">
        <f t="shared" si="30"/>
        <v>--</v>
      </c>
      <c r="AM50" s="16" t="str">
        <f t="shared" si="31"/>
        <v>--</v>
      </c>
      <c r="AN50" s="7" t="str">
        <f t="shared" si="32"/>
        <v/>
      </c>
      <c r="AO50" s="53" t="str">
        <f t="shared" si="20"/>
        <v/>
      </c>
    </row>
    <row r="51" spans="1:41" x14ac:dyDescent="0.25">
      <c r="A51" s="12"/>
      <c r="B51" s="2"/>
      <c r="C51" s="7"/>
      <c r="D51" s="7"/>
      <c r="E51" s="7"/>
      <c r="F51" s="7"/>
      <c r="G51" s="7"/>
      <c r="H51" s="7"/>
      <c r="I51" s="7"/>
      <c r="J51" s="7"/>
      <c r="K51" s="7"/>
      <c r="L51" s="7"/>
      <c r="M51" s="7"/>
      <c r="N51" s="7"/>
      <c r="O51" s="7"/>
      <c r="P51" s="7"/>
      <c r="Q51" s="7"/>
      <c r="R51" s="7"/>
      <c r="S51" s="7"/>
      <c r="T51" s="7"/>
      <c r="U51" s="7"/>
      <c r="V51" s="7"/>
      <c r="W51" s="7"/>
      <c r="X51" s="7"/>
      <c r="Y51" s="7"/>
      <c r="Z51" s="7"/>
      <c r="AA51" s="38" t="str">
        <f t="shared" si="18"/>
        <v/>
      </c>
      <c r="AB51" s="18"/>
      <c r="AC51" s="16" t="str">
        <f t="shared" si="21"/>
        <v>--</v>
      </c>
      <c r="AD51" s="16" t="str">
        <f t="shared" si="22"/>
        <v>--</v>
      </c>
      <c r="AE51" s="16" t="str">
        <f t="shared" si="23"/>
        <v>--</v>
      </c>
      <c r="AF51" s="16" t="str">
        <f t="shared" si="24"/>
        <v>--</v>
      </c>
      <c r="AG51" s="16" t="str">
        <f t="shared" si="25"/>
        <v>--</v>
      </c>
      <c r="AH51" s="16" t="str">
        <f t="shared" si="26"/>
        <v>--</v>
      </c>
      <c r="AI51" s="16" t="str">
        <f t="shared" si="27"/>
        <v>--</v>
      </c>
      <c r="AJ51" s="16" t="str">
        <f t="shared" si="28"/>
        <v>--</v>
      </c>
      <c r="AK51" s="16" t="str">
        <f t="shared" si="29"/>
        <v>--</v>
      </c>
      <c r="AL51" s="16" t="str">
        <f t="shared" si="30"/>
        <v>--</v>
      </c>
      <c r="AM51" s="16" t="str">
        <f t="shared" si="31"/>
        <v>--</v>
      </c>
      <c r="AN51" s="7" t="str">
        <f t="shared" si="32"/>
        <v/>
      </c>
      <c r="AO51" s="53" t="str">
        <f t="shared" si="20"/>
        <v/>
      </c>
    </row>
    <row r="52" spans="1:41" x14ac:dyDescent="0.25">
      <c r="A52" s="12"/>
      <c r="B52" s="2"/>
      <c r="C52" s="7"/>
      <c r="D52" s="7"/>
      <c r="E52" s="7"/>
      <c r="F52" s="7"/>
      <c r="G52" s="7"/>
      <c r="H52" s="7"/>
      <c r="I52" s="7"/>
      <c r="J52" s="7"/>
      <c r="K52" s="7"/>
      <c r="L52" s="7"/>
      <c r="M52" s="7"/>
      <c r="N52" s="7"/>
      <c r="O52" s="7"/>
      <c r="P52" s="7"/>
      <c r="Q52" s="7"/>
      <c r="R52" s="7"/>
      <c r="S52" s="7"/>
      <c r="T52" s="7"/>
      <c r="U52" s="7"/>
      <c r="V52" s="7"/>
      <c r="W52" s="7"/>
      <c r="X52" s="7"/>
      <c r="Y52" s="7"/>
      <c r="Z52" s="7"/>
      <c r="AA52" s="38" t="str">
        <f t="shared" si="18"/>
        <v/>
      </c>
      <c r="AB52" s="18"/>
      <c r="AC52" s="16" t="str">
        <f t="shared" si="21"/>
        <v>--</v>
      </c>
      <c r="AD52" s="16" t="str">
        <f t="shared" si="22"/>
        <v>--</v>
      </c>
      <c r="AE52" s="16" t="str">
        <f t="shared" si="23"/>
        <v>--</v>
      </c>
      <c r="AF52" s="16" t="str">
        <f t="shared" si="24"/>
        <v>--</v>
      </c>
      <c r="AG52" s="16" t="str">
        <f t="shared" si="25"/>
        <v>--</v>
      </c>
      <c r="AH52" s="16" t="str">
        <f t="shared" si="26"/>
        <v>--</v>
      </c>
      <c r="AI52" s="16" t="str">
        <f t="shared" si="27"/>
        <v>--</v>
      </c>
      <c r="AJ52" s="16" t="str">
        <f t="shared" si="28"/>
        <v>--</v>
      </c>
      <c r="AK52" s="16" t="str">
        <f t="shared" si="29"/>
        <v>--</v>
      </c>
      <c r="AL52" s="16" t="str">
        <f t="shared" si="30"/>
        <v>--</v>
      </c>
      <c r="AM52" s="16" t="str">
        <f t="shared" si="31"/>
        <v>--</v>
      </c>
      <c r="AN52" s="7" t="str">
        <f t="shared" si="32"/>
        <v/>
      </c>
      <c r="AO52" s="53" t="str">
        <f t="shared" si="20"/>
        <v/>
      </c>
    </row>
    <row r="53" spans="1:41" x14ac:dyDescent="0.25">
      <c r="A53" s="12"/>
      <c r="B53" s="2"/>
      <c r="C53" s="7"/>
      <c r="D53" s="7"/>
      <c r="E53" s="7"/>
      <c r="F53" s="7"/>
      <c r="G53" s="7"/>
      <c r="H53" s="7"/>
      <c r="I53" s="7"/>
      <c r="J53" s="7"/>
      <c r="K53" s="7"/>
      <c r="L53" s="7"/>
      <c r="M53" s="7"/>
      <c r="N53" s="7"/>
      <c r="O53" s="7"/>
      <c r="P53" s="7"/>
      <c r="Q53" s="7"/>
      <c r="R53" s="7"/>
      <c r="S53" s="7"/>
      <c r="T53" s="7"/>
      <c r="U53" s="7"/>
      <c r="V53" s="7"/>
      <c r="W53" s="7"/>
      <c r="X53" s="7"/>
      <c r="Y53" s="7"/>
      <c r="Z53" s="7"/>
      <c r="AA53" s="38" t="str">
        <f t="shared" si="18"/>
        <v/>
      </c>
      <c r="AB53" s="18"/>
      <c r="AC53" s="16" t="str">
        <f t="shared" si="21"/>
        <v>--</v>
      </c>
      <c r="AD53" s="16" t="str">
        <f t="shared" si="22"/>
        <v>--</v>
      </c>
      <c r="AE53" s="16" t="str">
        <f t="shared" si="23"/>
        <v>--</v>
      </c>
      <c r="AF53" s="16" t="str">
        <f t="shared" si="24"/>
        <v>--</v>
      </c>
      <c r="AG53" s="16" t="str">
        <f t="shared" si="25"/>
        <v>--</v>
      </c>
      <c r="AH53" s="16" t="str">
        <f t="shared" si="26"/>
        <v>--</v>
      </c>
      <c r="AI53" s="16" t="str">
        <f t="shared" si="27"/>
        <v>--</v>
      </c>
      <c r="AJ53" s="16" t="str">
        <f t="shared" si="28"/>
        <v>--</v>
      </c>
      <c r="AK53" s="16" t="str">
        <f t="shared" si="29"/>
        <v>--</v>
      </c>
      <c r="AL53" s="16" t="str">
        <f t="shared" si="30"/>
        <v>--</v>
      </c>
      <c r="AM53" s="16" t="str">
        <f t="shared" si="31"/>
        <v>--</v>
      </c>
      <c r="AN53" s="7" t="str">
        <f t="shared" si="32"/>
        <v/>
      </c>
      <c r="AO53" s="53" t="str">
        <f t="shared" si="20"/>
        <v/>
      </c>
    </row>
    <row r="54" spans="1:41" x14ac:dyDescent="0.25">
      <c r="A54" s="12"/>
      <c r="B54" s="2"/>
      <c r="C54" s="7"/>
      <c r="D54" s="7"/>
      <c r="E54" s="7"/>
      <c r="F54" s="7"/>
      <c r="G54" s="7"/>
      <c r="H54" s="7"/>
      <c r="I54" s="7"/>
      <c r="J54" s="7"/>
      <c r="K54" s="7"/>
      <c r="L54" s="7"/>
      <c r="M54" s="7"/>
      <c r="N54" s="7"/>
      <c r="O54" s="7"/>
      <c r="P54" s="7"/>
      <c r="Q54" s="7"/>
      <c r="R54" s="7"/>
      <c r="S54" s="7"/>
      <c r="T54" s="7"/>
      <c r="U54" s="7"/>
      <c r="V54" s="7"/>
      <c r="W54" s="7"/>
      <c r="X54" s="7"/>
      <c r="Y54" s="7"/>
      <c r="Z54" s="7"/>
      <c r="AA54" s="38" t="str">
        <f t="shared" si="18"/>
        <v/>
      </c>
      <c r="AB54" s="18"/>
      <c r="AC54" s="16" t="str">
        <f t="shared" si="21"/>
        <v>--</v>
      </c>
      <c r="AD54" s="16" t="str">
        <f t="shared" si="22"/>
        <v>--</v>
      </c>
      <c r="AE54" s="16" t="str">
        <f t="shared" si="23"/>
        <v>--</v>
      </c>
      <c r="AF54" s="16" t="str">
        <f t="shared" si="24"/>
        <v>--</v>
      </c>
      <c r="AG54" s="16" t="str">
        <f t="shared" si="25"/>
        <v>--</v>
      </c>
      <c r="AH54" s="16" t="str">
        <f t="shared" si="26"/>
        <v>--</v>
      </c>
      <c r="AI54" s="16" t="str">
        <f t="shared" si="27"/>
        <v>--</v>
      </c>
      <c r="AJ54" s="16" t="str">
        <f t="shared" si="28"/>
        <v>--</v>
      </c>
      <c r="AK54" s="16" t="str">
        <f t="shared" si="29"/>
        <v>--</v>
      </c>
      <c r="AL54" s="16" t="str">
        <f t="shared" si="30"/>
        <v>--</v>
      </c>
      <c r="AM54" s="16" t="str">
        <f t="shared" si="31"/>
        <v>--</v>
      </c>
      <c r="AN54" s="7" t="str">
        <f t="shared" si="32"/>
        <v/>
      </c>
      <c r="AO54" s="53" t="str">
        <f t="shared" si="20"/>
        <v/>
      </c>
    </row>
    <row r="55" spans="1:41" x14ac:dyDescent="0.25">
      <c r="A55" s="12"/>
      <c r="B55" s="2"/>
      <c r="C55" s="7"/>
      <c r="D55" s="7"/>
      <c r="E55" s="7"/>
      <c r="F55" s="7"/>
      <c r="G55" s="7"/>
      <c r="H55" s="7"/>
      <c r="I55" s="7"/>
      <c r="J55" s="7"/>
      <c r="K55" s="7"/>
      <c r="L55" s="7"/>
      <c r="M55" s="7"/>
      <c r="N55" s="7"/>
      <c r="O55" s="7"/>
      <c r="P55" s="7"/>
      <c r="Q55" s="7"/>
      <c r="R55" s="7"/>
      <c r="S55" s="7"/>
      <c r="T55" s="7"/>
      <c r="U55" s="7"/>
      <c r="V55" s="7"/>
      <c r="W55" s="7"/>
      <c r="X55" s="7"/>
      <c r="Y55" s="7"/>
      <c r="Z55" s="7"/>
      <c r="AA55" s="38" t="str">
        <f t="shared" si="18"/>
        <v/>
      </c>
      <c r="AB55" s="18"/>
      <c r="AC55" s="16" t="str">
        <f t="shared" si="21"/>
        <v>--</v>
      </c>
      <c r="AD55" s="16" t="str">
        <f t="shared" si="22"/>
        <v>--</v>
      </c>
      <c r="AE55" s="16" t="str">
        <f t="shared" si="23"/>
        <v>--</v>
      </c>
      <c r="AF55" s="16" t="str">
        <f t="shared" si="24"/>
        <v>--</v>
      </c>
      <c r="AG55" s="16" t="str">
        <f t="shared" si="25"/>
        <v>--</v>
      </c>
      <c r="AH55" s="16" t="str">
        <f t="shared" si="26"/>
        <v>--</v>
      </c>
      <c r="AI55" s="16" t="str">
        <f t="shared" si="27"/>
        <v>--</v>
      </c>
      <c r="AJ55" s="16" t="str">
        <f t="shared" si="28"/>
        <v>--</v>
      </c>
      <c r="AK55" s="16" t="str">
        <f t="shared" si="29"/>
        <v>--</v>
      </c>
      <c r="AL55" s="16" t="str">
        <f t="shared" si="30"/>
        <v>--</v>
      </c>
      <c r="AM55" s="16" t="str">
        <f t="shared" si="31"/>
        <v>--</v>
      </c>
      <c r="AN55" s="7" t="str">
        <f t="shared" si="32"/>
        <v/>
      </c>
      <c r="AO55" s="53" t="str">
        <f t="shared" si="20"/>
        <v/>
      </c>
    </row>
    <row r="56" spans="1:41" x14ac:dyDescent="0.25">
      <c r="A56" s="12"/>
      <c r="B56" s="2"/>
      <c r="C56" s="7"/>
      <c r="D56" s="7"/>
      <c r="E56" s="7"/>
      <c r="F56" s="7"/>
      <c r="G56" s="7"/>
      <c r="H56" s="7"/>
      <c r="I56" s="7"/>
      <c r="J56" s="7"/>
      <c r="K56" s="7"/>
      <c r="L56" s="7"/>
      <c r="M56" s="7"/>
      <c r="N56" s="7"/>
      <c r="O56" s="7"/>
      <c r="P56" s="7"/>
      <c r="Q56" s="7"/>
      <c r="R56" s="7"/>
      <c r="S56" s="7"/>
      <c r="T56" s="7"/>
      <c r="U56" s="7"/>
      <c r="V56" s="7"/>
      <c r="W56" s="7"/>
      <c r="X56" s="7"/>
      <c r="Y56" s="7"/>
      <c r="Z56" s="7"/>
      <c r="AA56" s="38" t="str">
        <f t="shared" si="18"/>
        <v/>
      </c>
      <c r="AB56" s="18"/>
      <c r="AC56" s="16" t="str">
        <f t="shared" si="21"/>
        <v>--</v>
      </c>
      <c r="AD56" s="16" t="str">
        <f t="shared" si="22"/>
        <v>--</v>
      </c>
      <c r="AE56" s="16" t="str">
        <f t="shared" si="23"/>
        <v>--</v>
      </c>
      <c r="AF56" s="16" t="str">
        <f t="shared" si="24"/>
        <v>--</v>
      </c>
      <c r="AG56" s="16" t="str">
        <f t="shared" si="25"/>
        <v>--</v>
      </c>
      <c r="AH56" s="16" t="str">
        <f t="shared" si="26"/>
        <v>--</v>
      </c>
      <c r="AI56" s="16" t="str">
        <f t="shared" si="27"/>
        <v>--</v>
      </c>
      <c r="AJ56" s="16" t="str">
        <f t="shared" si="28"/>
        <v>--</v>
      </c>
      <c r="AK56" s="16" t="str">
        <f t="shared" si="29"/>
        <v>--</v>
      </c>
      <c r="AL56" s="16" t="str">
        <f t="shared" si="30"/>
        <v>--</v>
      </c>
      <c r="AM56" s="16" t="str">
        <f t="shared" si="31"/>
        <v>--</v>
      </c>
      <c r="AN56" s="7" t="str">
        <f t="shared" si="32"/>
        <v/>
      </c>
      <c r="AO56" s="53" t="str">
        <f t="shared" si="20"/>
        <v/>
      </c>
    </row>
    <row r="57" spans="1:41" x14ac:dyDescent="0.25">
      <c r="A57" s="12"/>
      <c r="B57" s="2"/>
      <c r="C57" s="7"/>
      <c r="D57" s="7"/>
      <c r="E57" s="7"/>
      <c r="F57" s="7"/>
      <c r="G57" s="7"/>
      <c r="H57" s="7"/>
      <c r="I57" s="7"/>
      <c r="J57" s="7"/>
      <c r="K57" s="7"/>
      <c r="L57" s="7"/>
      <c r="M57" s="7"/>
      <c r="N57" s="7"/>
      <c r="O57" s="7"/>
      <c r="P57" s="7"/>
      <c r="Q57" s="7"/>
      <c r="R57" s="7"/>
      <c r="S57" s="7"/>
      <c r="T57" s="7"/>
      <c r="U57" s="7"/>
      <c r="V57" s="7"/>
      <c r="W57" s="7"/>
      <c r="X57" s="7"/>
      <c r="Y57" s="7"/>
      <c r="Z57" s="7"/>
      <c r="AA57" s="38" t="str">
        <f t="shared" si="18"/>
        <v/>
      </c>
      <c r="AB57" s="18"/>
      <c r="AC57" s="16" t="str">
        <f t="shared" si="21"/>
        <v>--</v>
      </c>
      <c r="AD57" s="16" t="str">
        <f t="shared" si="22"/>
        <v>--</v>
      </c>
      <c r="AE57" s="16" t="str">
        <f t="shared" si="23"/>
        <v>--</v>
      </c>
      <c r="AF57" s="16" t="str">
        <f t="shared" si="24"/>
        <v>--</v>
      </c>
      <c r="AG57" s="16" t="str">
        <f t="shared" si="25"/>
        <v>--</v>
      </c>
      <c r="AH57" s="16" t="str">
        <f t="shared" si="26"/>
        <v>--</v>
      </c>
      <c r="AI57" s="16" t="str">
        <f t="shared" si="27"/>
        <v>--</v>
      </c>
      <c r="AJ57" s="16" t="str">
        <f t="shared" si="28"/>
        <v>--</v>
      </c>
      <c r="AK57" s="16" t="str">
        <f t="shared" si="29"/>
        <v>--</v>
      </c>
      <c r="AL57" s="16" t="str">
        <f t="shared" si="30"/>
        <v>--</v>
      </c>
      <c r="AM57" s="16" t="str">
        <f t="shared" si="31"/>
        <v>--</v>
      </c>
      <c r="AN57" s="7" t="str">
        <f t="shared" si="32"/>
        <v/>
      </c>
      <c r="AO57" s="53" t="str">
        <f t="shared" si="20"/>
        <v/>
      </c>
    </row>
    <row r="58" spans="1:41" x14ac:dyDescent="0.25">
      <c r="A58" s="12"/>
      <c r="B58" s="2"/>
      <c r="C58" s="7"/>
      <c r="D58" s="7"/>
      <c r="E58" s="7"/>
      <c r="F58" s="7"/>
      <c r="G58" s="7"/>
      <c r="H58" s="7"/>
      <c r="I58" s="7"/>
      <c r="J58" s="7"/>
      <c r="K58" s="7"/>
      <c r="L58" s="7"/>
      <c r="M58" s="7"/>
      <c r="N58" s="7"/>
      <c r="O58" s="7"/>
      <c r="P58" s="7"/>
      <c r="Q58" s="7"/>
      <c r="R58" s="7"/>
      <c r="S58" s="7"/>
      <c r="T58" s="7"/>
      <c r="U58" s="7"/>
      <c r="V58" s="7"/>
      <c r="W58" s="7"/>
      <c r="X58" s="7"/>
      <c r="Y58" s="7"/>
      <c r="Z58" s="7"/>
      <c r="AA58" s="38" t="str">
        <f t="shared" si="18"/>
        <v/>
      </c>
      <c r="AB58" s="18"/>
      <c r="AC58" s="16" t="str">
        <f t="shared" si="21"/>
        <v>--</v>
      </c>
      <c r="AD58" s="16" t="str">
        <f t="shared" si="22"/>
        <v>--</v>
      </c>
      <c r="AE58" s="16" t="str">
        <f t="shared" si="23"/>
        <v>--</v>
      </c>
      <c r="AF58" s="16" t="str">
        <f t="shared" si="24"/>
        <v>--</v>
      </c>
      <c r="AG58" s="16" t="str">
        <f t="shared" si="25"/>
        <v>--</v>
      </c>
      <c r="AH58" s="16" t="str">
        <f t="shared" si="26"/>
        <v>--</v>
      </c>
      <c r="AI58" s="16" t="str">
        <f t="shared" si="27"/>
        <v>--</v>
      </c>
      <c r="AJ58" s="16" t="str">
        <f t="shared" si="28"/>
        <v>--</v>
      </c>
      <c r="AK58" s="16" t="str">
        <f t="shared" si="29"/>
        <v>--</v>
      </c>
      <c r="AL58" s="16" t="str">
        <f t="shared" si="30"/>
        <v>--</v>
      </c>
      <c r="AM58" s="16" t="str">
        <f t="shared" si="31"/>
        <v>--</v>
      </c>
      <c r="AN58" s="7" t="str">
        <f t="shared" si="32"/>
        <v/>
      </c>
      <c r="AO58" s="53" t="str">
        <f t="shared" si="20"/>
        <v/>
      </c>
    </row>
    <row r="59" spans="1:41" x14ac:dyDescent="0.25">
      <c r="A59" s="12"/>
      <c r="B59" s="2"/>
      <c r="C59" s="7"/>
      <c r="D59" s="7"/>
      <c r="E59" s="7"/>
      <c r="F59" s="7"/>
      <c r="G59" s="7"/>
      <c r="H59" s="7"/>
      <c r="I59" s="7"/>
      <c r="J59" s="7"/>
      <c r="K59" s="7"/>
      <c r="L59" s="7"/>
      <c r="M59" s="7"/>
      <c r="N59" s="7"/>
      <c r="O59" s="7"/>
      <c r="P59" s="7"/>
      <c r="Q59" s="7"/>
      <c r="R59" s="7"/>
      <c r="S59" s="7"/>
      <c r="T59" s="7"/>
      <c r="U59" s="7"/>
      <c r="V59" s="7"/>
      <c r="W59" s="7"/>
      <c r="X59" s="7"/>
      <c r="Y59" s="7"/>
      <c r="Z59" s="7"/>
      <c r="AA59" s="38" t="str">
        <f t="shared" si="18"/>
        <v/>
      </c>
      <c r="AB59" s="18"/>
      <c r="AC59" s="16" t="str">
        <f t="shared" si="21"/>
        <v>--</v>
      </c>
      <c r="AD59" s="16" t="str">
        <f t="shared" si="22"/>
        <v>--</v>
      </c>
      <c r="AE59" s="16" t="str">
        <f t="shared" si="23"/>
        <v>--</v>
      </c>
      <c r="AF59" s="16" t="str">
        <f t="shared" si="24"/>
        <v>--</v>
      </c>
      <c r="AG59" s="16" t="str">
        <f t="shared" si="25"/>
        <v>--</v>
      </c>
      <c r="AH59" s="16" t="str">
        <f t="shared" si="26"/>
        <v>--</v>
      </c>
      <c r="AI59" s="16" t="str">
        <f t="shared" si="27"/>
        <v>--</v>
      </c>
      <c r="AJ59" s="16" t="str">
        <f t="shared" si="28"/>
        <v>--</v>
      </c>
      <c r="AK59" s="16" t="str">
        <f t="shared" si="29"/>
        <v>--</v>
      </c>
      <c r="AL59" s="16" t="str">
        <f t="shared" si="30"/>
        <v>--</v>
      </c>
      <c r="AM59" s="16" t="str">
        <f t="shared" si="31"/>
        <v>--</v>
      </c>
      <c r="AN59" s="7" t="str">
        <f t="shared" si="32"/>
        <v/>
      </c>
      <c r="AO59" s="53" t="str">
        <f t="shared" si="20"/>
        <v/>
      </c>
    </row>
    <row r="60" spans="1:41" x14ac:dyDescent="0.25">
      <c r="A60" s="12"/>
      <c r="B60" s="2"/>
      <c r="C60" s="7"/>
      <c r="D60" s="7"/>
      <c r="E60" s="7"/>
      <c r="F60" s="7"/>
      <c r="G60" s="7"/>
      <c r="H60" s="7"/>
      <c r="I60" s="7"/>
      <c r="J60" s="7"/>
      <c r="K60" s="7"/>
      <c r="L60" s="7"/>
      <c r="M60" s="7"/>
      <c r="N60" s="7"/>
      <c r="O60" s="7"/>
      <c r="P60" s="7"/>
      <c r="Q60" s="7"/>
      <c r="R60" s="7"/>
      <c r="S60" s="7"/>
      <c r="T60" s="7"/>
      <c r="U60" s="7"/>
      <c r="V60" s="7"/>
      <c r="W60" s="7"/>
      <c r="X60" s="7"/>
      <c r="Y60" s="7"/>
      <c r="Z60" s="7"/>
      <c r="AA60" s="38" t="str">
        <f t="shared" si="18"/>
        <v/>
      </c>
      <c r="AB60" s="18"/>
      <c r="AC60" s="16" t="str">
        <f t="shared" si="21"/>
        <v>--</v>
      </c>
      <c r="AD60" s="16" t="str">
        <f t="shared" si="22"/>
        <v>--</v>
      </c>
      <c r="AE60" s="16" t="str">
        <f t="shared" si="23"/>
        <v>--</v>
      </c>
      <c r="AF60" s="16" t="str">
        <f t="shared" si="24"/>
        <v>--</v>
      </c>
      <c r="AG60" s="16" t="str">
        <f t="shared" si="25"/>
        <v>--</v>
      </c>
      <c r="AH60" s="16" t="str">
        <f t="shared" si="26"/>
        <v>--</v>
      </c>
      <c r="AI60" s="16" t="str">
        <f t="shared" si="27"/>
        <v>--</v>
      </c>
      <c r="AJ60" s="16" t="str">
        <f t="shared" si="28"/>
        <v>--</v>
      </c>
      <c r="AK60" s="16" t="str">
        <f t="shared" si="29"/>
        <v>--</v>
      </c>
      <c r="AL60" s="16" t="str">
        <f t="shared" si="30"/>
        <v>--</v>
      </c>
      <c r="AM60" s="16" t="str">
        <f t="shared" si="31"/>
        <v>--</v>
      </c>
      <c r="AN60" s="7" t="str">
        <f t="shared" si="32"/>
        <v/>
      </c>
      <c r="AO60" s="53" t="str">
        <f t="shared" si="20"/>
        <v/>
      </c>
    </row>
    <row r="61" spans="1:41" x14ac:dyDescent="0.25">
      <c r="A61" s="12"/>
      <c r="B61" s="2"/>
      <c r="C61" s="7"/>
      <c r="D61" s="7"/>
      <c r="E61" s="7"/>
      <c r="F61" s="7"/>
      <c r="G61" s="7"/>
      <c r="H61" s="7"/>
      <c r="I61" s="7"/>
      <c r="J61" s="7"/>
      <c r="K61" s="7"/>
      <c r="L61" s="7"/>
      <c r="M61" s="7"/>
      <c r="N61" s="7"/>
      <c r="O61" s="7"/>
      <c r="P61" s="7"/>
      <c r="Q61" s="7"/>
      <c r="R61" s="7"/>
      <c r="S61" s="7"/>
      <c r="T61" s="7"/>
      <c r="U61" s="7"/>
      <c r="V61" s="7"/>
      <c r="W61" s="7"/>
      <c r="X61" s="7"/>
      <c r="Y61" s="7"/>
      <c r="Z61" s="7"/>
      <c r="AA61" s="38" t="str">
        <f t="shared" si="18"/>
        <v/>
      </c>
      <c r="AB61" s="18"/>
      <c r="AC61" s="16" t="str">
        <f t="shared" si="21"/>
        <v>--</v>
      </c>
      <c r="AD61" s="16" t="str">
        <f t="shared" si="22"/>
        <v>--</v>
      </c>
      <c r="AE61" s="16" t="str">
        <f t="shared" si="23"/>
        <v>--</v>
      </c>
      <c r="AF61" s="16" t="str">
        <f t="shared" si="24"/>
        <v>--</v>
      </c>
      <c r="AG61" s="16" t="str">
        <f t="shared" si="25"/>
        <v>--</v>
      </c>
      <c r="AH61" s="16" t="str">
        <f t="shared" si="26"/>
        <v>--</v>
      </c>
      <c r="AI61" s="16" t="str">
        <f t="shared" si="27"/>
        <v>--</v>
      </c>
      <c r="AJ61" s="16" t="str">
        <f t="shared" si="28"/>
        <v>--</v>
      </c>
      <c r="AK61" s="16" t="str">
        <f t="shared" si="29"/>
        <v>--</v>
      </c>
      <c r="AL61" s="16" t="str">
        <f t="shared" si="30"/>
        <v>--</v>
      </c>
      <c r="AM61" s="16" t="str">
        <f t="shared" si="31"/>
        <v>--</v>
      </c>
      <c r="AN61" s="7" t="str">
        <f t="shared" si="32"/>
        <v/>
      </c>
      <c r="AO61" s="53" t="str">
        <f t="shared" si="20"/>
        <v/>
      </c>
    </row>
    <row r="62" spans="1:41" x14ac:dyDescent="0.25">
      <c r="A62" s="12"/>
      <c r="B62" s="2"/>
      <c r="C62" s="7"/>
      <c r="D62" s="7"/>
      <c r="E62" s="7"/>
      <c r="F62" s="7"/>
      <c r="G62" s="7"/>
      <c r="H62" s="7"/>
      <c r="I62" s="7"/>
      <c r="J62" s="7"/>
      <c r="K62" s="7"/>
      <c r="L62" s="7"/>
      <c r="M62" s="7"/>
      <c r="N62" s="7"/>
      <c r="O62" s="7"/>
      <c r="P62" s="7"/>
      <c r="Q62" s="7"/>
      <c r="R62" s="7"/>
      <c r="S62" s="7"/>
      <c r="T62" s="7"/>
      <c r="U62" s="7"/>
      <c r="V62" s="7"/>
      <c r="W62" s="7"/>
      <c r="X62" s="7"/>
      <c r="Y62" s="7"/>
      <c r="Z62" s="7"/>
      <c r="AA62" s="38" t="str">
        <f t="shared" si="18"/>
        <v/>
      </c>
      <c r="AB62" s="18"/>
      <c r="AC62" s="16" t="str">
        <f t="shared" si="21"/>
        <v>--</v>
      </c>
      <c r="AD62" s="16" t="str">
        <f t="shared" si="22"/>
        <v>--</v>
      </c>
      <c r="AE62" s="16" t="str">
        <f t="shared" si="23"/>
        <v>--</v>
      </c>
      <c r="AF62" s="16" t="str">
        <f t="shared" si="24"/>
        <v>--</v>
      </c>
      <c r="AG62" s="16" t="str">
        <f t="shared" si="25"/>
        <v>--</v>
      </c>
      <c r="AH62" s="16" t="str">
        <f t="shared" si="26"/>
        <v>--</v>
      </c>
      <c r="AI62" s="16" t="str">
        <f t="shared" si="27"/>
        <v>--</v>
      </c>
      <c r="AJ62" s="16" t="str">
        <f t="shared" si="28"/>
        <v>--</v>
      </c>
      <c r="AK62" s="16" t="str">
        <f t="shared" si="29"/>
        <v>--</v>
      </c>
      <c r="AL62" s="16" t="str">
        <f t="shared" si="30"/>
        <v>--</v>
      </c>
      <c r="AM62" s="16" t="str">
        <f t="shared" si="31"/>
        <v>--</v>
      </c>
      <c r="AN62" s="7" t="str">
        <f t="shared" si="32"/>
        <v/>
      </c>
      <c r="AO62" s="53" t="str">
        <f t="shared" si="20"/>
        <v/>
      </c>
    </row>
    <row r="63" spans="1:41" x14ac:dyDescent="0.25">
      <c r="C63" s="6"/>
      <c r="D63" s="6"/>
      <c r="E63" s="6"/>
      <c r="F63" s="6"/>
      <c r="G63" s="6"/>
      <c r="H63" s="6"/>
      <c r="I63" s="6"/>
      <c r="J63" s="6"/>
      <c r="K63" s="6"/>
      <c r="L63" s="6"/>
      <c r="M63" s="6"/>
      <c r="N63" s="6"/>
      <c r="O63" s="6"/>
      <c r="P63" s="6"/>
      <c r="Q63" s="6"/>
      <c r="R63" s="6"/>
      <c r="S63" s="6"/>
      <c r="T63" s="6"/>
      <c r="U63" s="6"/>
      <c r="V63" s="6"/>
      <c r="W63" s="6"/>
      <c r="X63" s="6"/>
      <c r="Y63" s="6"/>
      <c r="Z63" s="6"/>
    </row>
    <row r="64" spans="1:41" x14ac:dyDescent="0.25">
      <c r="C64" s="6"/>
      <c r="D64" s="6"/>
      <c r="E64" s="6"/>
      <c r="F64" s="6"/>
      <c r="G64" s="6"/>
      <c r="H64" s="6"/>
      <c r="I64" s="6"/>
      <c r="J64" s="6"/>
      <c r="K64" s="6"/>
      <c r="L64" s="6"/>
      <c r="M64" s="6"/>
      <c r="N64" s="6"/>
      <c r="O64" s="6"/>
      <c r="P64" s="6"/>
      <c r="Q64" s="6"/>
      <c r="R64" s="6"/>
      <c r="S64" s="6"/>
      <c r="T64" s="6"/>
      <c r="U64" s="6"/>
      <c r="V64" s="6"/>
      <c r="W64" s="6"/>
      <c r="X64" s="6"/>
      <c r="Y64" s="6"/>
      <c r="Z64" s="6"/>
    </row>
    <row r="65" spans="3:26" x14ac:dyDescent="0.25">
      <c r="C65" s="6"/>
      <c r="D65" s="6"/>
      <c r="E65" s="6"/>
      <c r="F65" s="6"/>
      <c r="G65" s="6"/>
      <c r="H65" s="6"/>
      <c r="I65" s="6"/>
      <c r="J65" s="6"/>
      <c r="K65" s="6"/>
      <c r="L65" s="6"/>
      <c r="M65" s="6"/>
      <c r="N65" s="6"/>
      <c r="O65" s="6"/>
      <c r="P65" s="6"/>
      <c r="Q65" s="6"/>
      <c r="R65" s="6"/>
      <c r="S65" s="6"/>
      <c r="T65" s="6"/>
      <c r="U65" s="6"/>
      <c r="V65" s="6"/>
      <c r="W65" s="6"/>
      <c r="X65" s="6"/>
      <c r="Y65" s="6"/>
      <c r="Z65" s="6"/>
    </row>
    <row r="66" spans="3:26" x14ac:dyDescent="0.25">
      <c r="C66" s="6"/>
      <c r="D66" s="6"/>
      <c r="E66" s="6"/>
      <c r="F66" s="6"/>
      <c r="G66" s="6"/>
      <c r="H66" s="6"/>
      <c r="I66" s="6"/>
      <c r="J66" s="6"/>
      <c r="K66" s="6"/>
      <c r="L66" s="6"/>
      <c r="M66" s="6"/>
      <c r="N66" s="6"/>
      <c r="O66" s="6"/>
      <c r="P66" s="6"/>
      <c r="Q66" s="6"/>
      <c r="R66" s="6"/>
      <c r="S66" s="6"/>
      <c r="T66" s="6"/>
      <c r="U66" s="6"/>
      <c r="V66" s="6"/>
      <c r="W66" s="6"/>
      <c r="X66" s="6"/>
      <c r="Y66" s="6"/>
      <c r="Z66" s="6"/>
    </row>
    <row r="67" spans="3:26" x14ac:dyDescent="0.25">
      <c r="C67" s="6"/>
      <c r="D67" s="6"/>
      <c r="E67" s="6"/>
      <c r="F67" s="6"/>
      <c r="G67" s="6"/>
      <c r="H67" s="6"/>
      <c r="I67" s="6"/>
      <c r="J67" s="6"/>
      <c r="K67" s="6"/>
      <c r="L67" s="6"/>
      <c r="M67" s="6"/>
      <c r="N67" s="6"/>
      <c r="O67" s="6"/>
      <c r="P67" s="6"/>
      <c r="Q67" s="6"/>
      <c r="R67" s="6"/>
      <c r="S67" s="6"/>
      <c r="T67" s="6"/>
      <c r="U67" s="6"/>
      <c r="V67" s="6"/>
      <c r="W67" s="6"/>
      <c r="X67" s="6"/>
      <c r="Y67" s="6"/>
      <c r="Z67" s="6"/>
    </row>
    <row r="68" spans="3:26" x14ac:dyDescent="0.25">
      <c r="C68" s="6"/>
      <c r="D68" s="6"/>
      <c r="E68" s="6"/>
      <c r="F68" s="6"/>
      <c r="G68" s="6"/>
      <c r="H68" s="6"/>
      <c r="I68" s="6"/>
      <c r="J68" s="6"/>
      <c r="K68" s="6"/>
      <c r="L68" s="6"/>
      <c r="M68" s="6"/>
      <c r="N68" s="6"/>
      <c r="O68" s="6"/>
      <c r="P68" s="6"/>
      <c r="Q68" s="6"/>
      <c r="R68" s="6"/>
      <c r="S68" s="6"/>
      <c r="T68" s="6"/>
      <c r="U68" s="6"/>
      <c r="V68" s="6"/>
      <c r="W68" s="6"/>
      <c r="X68" s="6"/>
      <c r="Y68" s="6"/>
      <c r="Z68" s="6"/>
    </row>
    <row r="69" spans="3:26" x14ac:dyDescent="0.25">
      <c r="C69" s="6"/>
      <c r="D69" s="6"/>
      <c r="E69" s="6"/>
      <c r="F69" s="6"/>
      <c r="G69" s="6"/>
      <c r="H69" s="6"/>
      <c r="I69" s="6"/>
      <c r="J69" s="6"/>
      <c r="K69" s="6"/>
      <c r="L69" s="6"/>
      <c r="M69" s="6"/>
      <c r="N69" s="6"/>
      <c r="O69" s="6"/>
      <c r="P69" s="6"/>
      <c r="Q69" s="6"/>
      <c r="R69" s="6"/>
      <c r="S69" s="6"/>
      <c r="T69" s="6"/>
      <c r="U69" s="6"/>
      <c r="V69" s="6"/>
      <c r="W69" s="6"/>
      <c r="X69" s="6"/>
      <c r="Y69" s="6"/>
      <c r="Z69" s="6"/>
    </row>
    <row r="70" spans="3:26" x14ac:dyDescent="0.25">
      <c r="C70" s="6"/>
      <c r="D70" s="6"/>
      <c r="E70" s="6"/>
      <c r="F70" s="6"/>
      <c r="G70" s="6"/>
      <c r="H70" s="6"/>
      <c r="I70" s="6"/>
      <c r="J70" s="6"/>
      <c r="K70" s="6"/>
      <c r="L70" s="6"/>
      <c r="M70" s="6"/>
      <c r="N70" s="6"/>
      <c r="O70" s="6"/>
      <c r="P70" s="6"/>
      <c r="Q70" s="6"/>
      <c r="R70" s="6"/>
      <c r="S70" s="6"/>
      <c r="T70" s="6"/>
      <c r="U70" s="6"/>
      <c r="V70" s="6"/>
      <c r="W70" s="6"/>
      <c r="X70" s="6"/>
      <c r="Y70" s="6"/>
      <c r="Z70" s="6"/>
    </row>
    <row r="71" spans="3:26" x14ac:dyDescent="0.25">
      <c r="C71" s="6"/>
      <c r="D71" s="6"/>
      <c r="E71" s="6"/>
      <c r="F71" s="6"/>
      <c r="G71" s="6"/>
      <c r="H71" s="6"/>
      <c r="I71" s="6"/>
      <c r="J71" s="6"/>
      <c r="K71" s="6"/>
      <c r="L71" s="6"/>
      <c r="M71" s="6"/>
      <c r="N71" s="6"/>
      <c r="O71" s="6"/>
      <c r="P71" s="6"/>
      <c r="Q71" s="6"/>
      <c r="R71" s="6"/>
      <c r="S71" s="6"/>
      <c r="T71" s="6"/>
      <c r="U71" s="6"/>
      <c r="V71" s="6"/>
      <c r="W71" s="6"/>
      <c r="X71" s="6"/>
      <c r="Y71" s="6"/>
      <c r="Z71" s="6"/>
    </row>
    <row r="72" spans="3:26" x14ac:dyDescent="0.25">
      <c r="C72" s="6"/>
      <c r="D72" s="6"/>
      <c r="E72" s="6"/>
      <c r="F72" s="6"/>
      <c r="G72" s="6"/>
      <c r="H72" s="6"/>
      <c r="I72" s="6"/>
      <c r="J72" s="6"/>
      <c r="K72" s="6"/>
      <c r="L72" s="6"/>
      <c r="M72" s="6"/>
      <c r="N72" s="6"/>
      <c r="O72" s="6"/>
      <c r="P72" s="6"/>
      <c r="Q72" s="6"/>
      <c r="R72" s="6"/>
      <c r="S72" s="6"/>
      <c r="T72" s="6"/>
      <c r="U72" s="6"/>
      <c r="V72" s="6"/>
      <c r="W72" s="6"/>
      <c r="X72" s="6"/>
      <c r="Y72" s="6"/>
      <c r="Z72" s="6"/>
    </row>
    <row r="73" spans="3:26" x14ac:dyDescent="0.25">
      <c r="C73" s="6"/>
      <c r="D73" s="6"/>
      <c r="E73" s="6"/>
      <c r="F73" s="6"/>
      <c r="G73" s="6"/>
      <c r="H73" s="6"/>
      <c r="I73" s="6"/>
      <c r="J73" s="6"/>
      <c r="K73" s="6"/>
      <c r="L73" s="6"/>
      <c r="M73" s="6"/>
      <c r="N73" s="6"/>
      <c r="O73" s="6"/>
      <c r="P73" s="6"/>
      <c r="Q73" s="6"/>
      <c r="R73" s="6"/>
      <c r="S73" s="6"/>
      <c r="T73" s="6"/>
      <c r="U73" s="6"/>
      <c r="V73" s="6"/>
      <c r="W73" s="6"/>
      <c r="X73" s="6"/>
      <c r="Y73" s="6"/>
      <c r="Z73" s="6"/>
    </row>
    <row r="74" spans="3:26" x14ac:dyDescent="0.25">
      <c r="C74" s="6"/>
      <c r="D74" s="6"/>
      <c r="E74" s="6"/>
      <c r="F74" s="6"/>
      <c r="G74" s="6"/>
      <c r="H74" s="6"/>
      <c r="I74" s="6"/>
      <c r="J74" s="6"/>
      <c r="K74" s="6"/>
      <c r="L74" s="6"/>
      <c r="M74" s="6"/>
      <c r="N74" s="6"/>
      <c r="O74" s="6"/>
      <c r="P74" s="6"/>
      <c r="Q74" s="6"/>
      <c r="R74" s="6"/>
      <c r="S74" s="6"/>
      <c r="T74" s="6"/>
      <c r="U74" s="6"/>
      <c r="V74" s="6"/>
      <c r="W74" s="6"/>
      <c r="X74" s="6"/>
      <c r="Y74" s="6"/>
      <c r="Z74" s="6"/>
    </row>
    <row r="75" spans="3:26" x14ac:dyDescent="0.25">
      <c r="C75" s="6"/>
      <c r="D75" s="6"/>
      <c r="E75" s="6"/>
      <c r="F75" s="6"/>
      <c r="G75" s="6"/>
      <c r="H75" s="6"/>
      <c r="I75" s="6"/>
      <c r="J75" s="6"/>
      <c r="K75" s="6"/>
      <c r="L75" s="6"/>
      <c r="M75" s="6"/>
      <c r="N75" s="6"/>
      <c r="O75" s="6"/>
      <c r="P75" s="6"/>
      <c r="Q75" s="6"/>
      <c r="R75" s="6"/>
      <c r="S75" s="6"/>
      <c r="T75" s="6"/>
      <c r="U75" s="6"/>
      <c r="V75" s="6"/>
      <c r="W75" s="6"/>
      <c r="X75" s="6"/>
      <c r="Y75" s="6"/>
      <c r="Z75" s="6"/>
    </row>
    <row r="76" spans="3:26" x14ac:dyDescent="0.25">
      <c r="C76" s="6"/>
      <c r="D76" s="6"/>
      <c r="E76" s="6"/>
      <c r="F76" s="6"/>
      <c r="G76" s="6"/>
      <c r="H76" s="6"/>
      <c r="I76" s="6"/>
      <c r="J76" s="6"/>
      <c r="K76" s="6"/>
      <c r="L76" s="6"/>
      <c r="M76" s="6"/>
      <c r="N76" s="6"/>
      <c r="O76" s="6"/>
      <c r="P76" s="6"/>
      <c r="Q76" s="6"/>
      <c r="R76" s="6"/>
      <c r="S76" s="6"/>
      <c r="T76" s="6"/>
      <c r="U76" s="6"/>
      <c r="V76" s="6"/>
      <c r="W76" s="6"/>
      <c r="X76" s="6"/>
      <c r="Y76" s="6"/>
      <c r="Z76" s="6"/>
    </row>
    <row r="77" spans="3:26" x14ac:dyDescent="0.25">
      <c r="C77" s="6"/>
      <c r="D77" s="6"/>
      <c r="E77" s="6"/>
      <c r="F77" s="6"/>
      <c r="G77" s="6"/>
      <c r="H77" s="6"/>
      <c r="I77" s="6"/>
      <c r="J77" s="6"/>
      <c r="K77" s="6"/>
      <c r="L77" s="6"/>
      <c r="M77" s="6"/>
      <c r="N77" s="6"/>
      <c r="O77" s="6"/>
      <c r="P77" s="6"/>
      <c r="Q77" s="6"/>
      <c r="R77" s="6"/>
      <c r="S77" s="6"/>
      <c r="T77" s="6"/>
      <c r="U77" s="6"/>
      <c r="V77" s="6"/>
      <c r="W77" s="6"/>
      <c r="X77" s="6"/>
      <c r="Y77" s="6"/>
      <c r="Z77" s="6"/>
    </row>
    <row r="78" spans="3:26" x14ac:dyDescent="0.25">
      <c r="C78" s="6"/>
      <c r="D78" s="6"/>
      <c r="E78" s="6"/>
      <c r="F78" s="6"/>
      <c r="G78" s="6"/>
      <c r="H78" s="6"/>
      <c r="I78" s="6"/>
      <c r="J78" s="6"/>
      <c r="K78" s="6"/>
      <c r="L78" s="6"/>
      <c r="M78" s="6"/>
      <c r="N78" s="6"/>
      <c r="O78" s="6"/>
      <c r="P78" s="6"/>
      <c r="Q78" s="6"/>
      <c r="R78" s="6"/>
      <c r="S78" s="6"/>
      <c r="T78" s="6"/>
      <c r="U78" s="6"/>
      <c r="V78" s="6"/>
      <c r="W78" s="6"/>
      <c r="X78" s="6"/>
      <c r="Y78" s="6"/>
      <c r="Z78" s="6"/>
    </row>
    <row r="79" spans="3:26" x14ac:dyDescent="0.25">
      <c r="C79" s="6"/>
      <c r="D79" s="6"/>
      <c r="E79" s="6"/>
      <c r="F79" s="6"/>
      <c r="G79" s="6"/>
      <c r="H79" s="6"/>
      <c r="I79" s="6"/>
      <c r="J79" s="6"/>
      <c r="K79" s="6"/>
      <c r="L79" s="6"/>
      <c r="M79" s="6"/>
      <c r="N79" s="6"/>
      <c r="O79" s="6"/>
      <c r="P79" s="6"/>
      <c r="Q79" s="6"/>
      <c r="R79" s="6"/>
      <c r="S79" s="6"/>
      <c r="T79" s="6"/>
      <c r="U79" s="6"/>
      <c r="V79" s="6"/>
      <c r="W79" s="6"/>
      <c r="X79" s="6"/>
      <c r="Y79" s="6"/>
      <c r="Z79" s="6"/>
    </row>
    <row r="80" spans="3:26" x14ac:dyDescent="0.25">
      <c r="C80" s="6"/>
      <c r="D80" s="6"/>
      <c r="E80" s="6"/>
      <c r="F80" s="6"/>
      <c r="G80" s="6"/>
      <c r="H80" s="6"/>
      <c r="I80" s="6"/>
      <c r="J80" s="6"/>
      <c r="K80" s="6"/>
      <c r="L80" s="6"/>
      <c r="M80" s="6"/>
      <c r="N80" s="6"/>
      <c r="O80" s="6"/>
      <c r="P80" s="6"/>
      <c r="Q80" s="6"/>
      <c r="R80" s="6"/>
      <c r="S80" s="6"/>
      <c r="T80" s="6"/>
      <c r="U80" s="6"/>
      <c r="V80" s="6"/>
      <c r="W80" s="6"/>
      <c r="X80" s="6"/>
      <c r="Y80" s="6"/>
      <c r="Z80" s="6"/>
    </row>
    <row r="81" spans="3:26" x14ac:dyDescent="0.25">
      <c r="C81" s="6"/>
      <c r="D81" s="6"/>
      <c r="E81" s="6"/>
      <c r="F81" s="6"/>
      <c r="G81" s="6"/>
      <c r="H81" s="6"/>
      <c r="I81" s="6"/>
      <c r="J81" s="6"/>
      <c r="K81" s="6"/>
      <c r="L81" s="6"/>
      <c r="M81" s="6"/>
      <c r="N81" s="6"/>
      <c r="O81" s="6"/>
      <c r="P81" s="6"/>
      <c r="Q81" s="6"/>
      <c r="R81" s="6"/>
      <c r="S81" s="6"/>
      <c r="T81" s="6"/>
      <c r="U81" s="6"/>
      <c r="V81" s="6"/>
      <c r="W81" s="6"/>
      <c r="X81" s="6"/>
      <c r="Y81" s="6"/>
      <c r="Z81" s="6"/>
    </row>
    <row r="82" spans="3:26" x14ac:dyDescent="0.25">
      <c r="C82" s="6"/>
      <c r="D82" s="6"/>
      <c r="E82" s="6"/>
      <c r="F82" s="6"/>
      <c r="G82" s="6"/>
      <c r="H82" s="6"/>
      <c r="I82" s="6"/>
      <c r="J82" s="6"/>
      <c r="K82" s="6"/>
      <c r="L82" s="6"/>
      <c r="M82" s="6"/>
      <c r="N82" s="6"/>
      <c r="O82" s="6"/>
      <c r="P82" s="6"/>
      <c r="Q82" s="6"/>
      <c r="R82" s="6"/>
      <c r="S82" s="6"/>
      <c r="T82" s="6"/>
      <c r="U82" s="6"/>
      <c r="V82" s="6"/>
      <c r="W82" s="6"/>
      <c r="X82" s="6"/>
      <c r="Y82" s="6"/>
      <c r="Z82" s="6"/>
    </row>
    <row r="83" spans="3:26" x14ac:dyDescent="0.25">
      <c r="C83" s="6"/>
      <c r="D83" s="6"/>
      <c r="E83" s="6"/>
      <c r="F83" s="6"/>
      <c r="G83" s="6"/>
      <c r="H83" s="6"/>
      <c r="I83" s="6"/>
      <c r="J83" s="6"/>
      <c r="K83" s="6"/>
      <c r="L83" s="6"/>
      <c r="M83" s="6"/>
      <c r="N83" s="6"/>
      <c r="O83" s="6"/>
      <c r="P83" s="6"/>
      <c r="Q83" s="6"/>
      <c r="R83" s="6"/>
      <c r="S83" s="6"/>
      <c r="T83" s="6"/>
      <c r="U83" s="6"/>
      <c r="V83" s="6"/>
      <c r="W83" s="6"/>
      <c r="X83" s="6"/>
      <c r="Y83" s="6"/>
      <c r="Z83" s="6"/>
    </row>
    <row r="84" spans="3:26" x14ac:dyDescent="0.25">
      <c r="C84" s="6"/>
      <c r="D84" s="6"/>
      <c r="E84" s="6"/>
      <c r="F84" s="6"/>
      <c r="G84" s="6"/>
      <c r="H84" s="6"/>
      <c r="I84" s="6"/>
      <c r="J84" s="6"/>
      <c r="K84" s="6"/>
      <c r="L84" s="6"/>
      <c r="M84" s="6"/>
      <c r="N84" s="6"/>
      <c r="O84" s="6"/>
      <c r="P84" s="6"/>
      <c r="Q84" s="6"/>
      <c r="R84" s="6"/>
      <c r="S84" s="6"/>
      <c r="T84" s="6"/>
      <c r="U84" s="6"/>
      <c r="V84" s="6"/>
      <c r="W84" s="6"/>
      <c r="X84" s="6"/>
      <c r="Y84" s="6"/>
      <c r="Z84" s="6"/>
    </row>
    <row r="85" spans="3:26" x14ac:dyDescent="0.25">
      <c r="C85" s="6"/>
      <c r="D85" s="6"/>
      <c r="E85" s="6"/>
      <c r="F85" s="6"/>
      <c r="G85" s="6"/>
      <c r="H85" s="6"/>
      <c r="I85" s="6"/>
      <c r="J85" s="6"/>
      <c r="K85" s="6"/>
      <c r="L85" s="6"/>
      <c r="M85" s="6"/>
      <c r="N85" s="6"/>
      <c r="O85" s="6"/>
      <c r="P85" s="6"/>
      <c r="Q85" s="6"/>
      <c r="R85" s="6"/>
      <c r="S85" s="6"/>
      <c r="T85" s="6"/>
      <c r="U85" s="6"/>
      <c r="V85" s="6"/>
      <c r="W85" s="6"/>
      <c r="X85" s="6"/>
      <c r="Y85" s="6"/>
      <c r="Z85" s="6"/>
    </row>
    <row r="86" spans="3:26" x14ac:dyDescent="0.25">
      <c r="C86" s="6"/>
      <c r="D86" s="6"/>
      <c r="E86" s="6"/>
      <c r="F86" s="6"/>
      <c r="G86" s="6"/>
      <c r="H86" s="6"/>
      <c r="I86" s="6"/>
      <c r="J86" s="6"/>
      <c r="K86" s="6"/>
      <c r="L86" s="6"/>
      <c r="M86" s="6"/>
      <c r="N86" s="6"/>
      <c r="O86" s="6"/>
      <c r="P86" s="6"/>
      <c r="Q86" s="6"/>
      <c r="R86" s="6"/>
      <c r="S86" s="6"/>
      <c r="T86" s="6"/>
      <c r="U86" s="6"/>
      <c r="V86" s="6"/>
      <c r="W86" s="6"/>
      <c r="X86" s="6"/>
      <c r="Y86" s="6"/>
      <c r="Z86" s="6"/>
    </row>
    <row r="87" spans="3:26" x14ac:dyDescent="0.25">
      <c r="C87" s="6"/>
      <c r="D87" s="6"/>
      <c r="E87" s="6"/>
      <c r="F87" s="6"/>
      <c r="G87" s="6"/>
      <c r="H87" s="6"/>
      <c r="I87" s="6"/>
      <c r="J87" s="6"/>
      <c r="K87" s="6"/>
      <c r="L87" s="6"/>
      <c r="M87" s="6"/>
      <c r="N87" s="6"/>
      <c r="O87" s="6"/>
      <c r="P87" s="6"/>
      <c r="Q87" s="6"/>
      <c r="R87" s="6"/>
      <c r="S87" s="6"/>
      <c r="T87" s="6"/>
      <c r="U87" s="6"/>
      <c r="V87" s="6"/>
      <c r="W87" s="6"/>
      <c r="X87" s="6"/>
      <c r="Y87" s="6"/>
      <c r="Z87" s="6"/>
    </row>
    <row r="88" spans="3:26" x14ac:dyDescent="0.25">
      <c r="C88" s="6"/>
      <c r="D88" s="6"/>
      <c r="E88" s="6"/>
      <c r="F88" s="6"/>
      <c r="G88" s="6"/>
      <c r="H88" s="6"/>
      <c r="I88" s="6"/>
      <c r="J88" s="6"/>
      <c r="K88" s="6"/>
      <c r="L88" s="6"/>
      <c r="M88" s="6"/>
      <c r="N88" s="6"/>
      <c r="O88" s="6"/>
      <c r="P88" s="6"/>
      <c r="Q88" s="6"/>
      <c r="R88" s="6"/>
      <c r="S88" s="6"/>
      <c r="T88" s="6"/>
      <c r="U88" s="6"/>
      <c r="V88" s="6"/>
      <c r="W88" s="6"/>
      <c r="X88" s="6"/>
      <c r="Y88" s="6"/>
      <c r="Z88" s="6"/>
    </row>
    <row r="89" spans="3:26" x14ac:dyDescent="0.25">
      <c r="C89" s="6"/>
      <c r="D89" s="6"/>
      <c r="E89" s="6"/>
      <c r="F89" s="6"/>
      <c r="G89" s="6"/>
      <c r="H89" s="6"/>
      <c r="I89" s="6"/>
      <c r="J89" s="6"/>
      <c r="K89" s="6"/>
      <c r="L89" s="6"/>
      <c r="M89" s="6"/>
      <c r="N89" s="6"/>
      <c r="O89" s="6"/>
      <c r="P89" s="6"/>
      <c r="Q89" s="6"/>
      <c r="R89" s="6"/>
      <c r="S89" s="6"/>
      <c r="T89" s="6"/>
      <c r="U89" s="6"/>
      <c r="V89" s="6"/>
      <c r="W89" s="6"/>
      <c r="X89" s="6"/>
      <c r="Y89" s="6"/>
      <c r="Z89" s="6"/>
    </row>
    <row r="90" spans="3:26" x14ac:dyDescent="0.25">
      <c r="C90" s="6"/>
      <c r="D90" s="6"/>
      <c r="E90" s="6"/>
      <c r="F90" s="6"/>
      <c r="G90" s="6"/>
      <c r="H90" s="6"/>
      <c r="I90" s="6"/>
      <c r="J90" s="6"/>
      <c r="K90" s="6"/>
      <c r="L90" s="6"/>
      <c r="M90" s="6"/>
      <c r="N90" s="6"/>
      <c r="O90" s="6"/>
      <c r="P90" s="6"/>
      <c r="Q90" s="6"/>
      <c r="R90" s="6"/>
      <c r="S90" s="6"/>
      <c r="T90" s="6"/>
      <c r="U90" s="6"/>
      <c r="V90" s="6"/>
      <c r="W90" s="6"/>
      <c r="X90" s="6"/>
      <c r="Y90" s="6"/>
      <c r="Z90" s="6"/>
    </row>
    <row r="91" spans="3:26" x14ac:dyDescent="0.25">
      <c r="C91" s="6"/>
      <c r="D91" s="6"/>
      <c r="E91" s="6"/>
      <c r="F91" s="6"/>
      <c r="G91" s="6"/>
      <c r="H91" s="6"/>
      <c r="I91" s="6"/>
      <c r="J91" s="6"/>
      <c r="K91" s="6"/>
      <c r="L91" s="6"/>
      <c r="M91" s="6"/>
      <c r="N91" s="6"/>
      <c r="O91" s="6"/>
      <c r="P91" s="6"/>
      <c r="Q91" s="6"/>
      <c r="R91" s="6"/>
      <c r="S91" s="6"/>
      <c r="T91" s="6"/>
      <c r="U91" s="6"/>
      <c r="V91" s="6"/>
      <c r="W91" s="6"/>
      <c r="X91" s="6"/>
      <c r="Y91" s="6"/>
      <c r="Z91" s="6"/>
    </row>
    <row r="92" spans="3:26" x14ac:dyDescent="0.25">
      <c r="C92" s="6"/>
      <c r="D92" s="6"/>
      <c r="E92" s="6"/>
      <c r="F92" s="6"/>
      <c r="G92" s="6"/>
      <c r="H92" s="6"/>
      <c r="I92" s="6"/>
      <c r="J92" s="6"/>
      <c r="K92" s="6"/>
      <c r="L92" s="6"/>
      <c r="M92" s="6"/>
      <c r="N92" s="6"/>
      <c r="O92" s="6"/>
      <c r="P92" s="6"/>
      <c r="Q92" s="6"/>
      <c r="R92" s="6"/>
      <c r="S92" s="6"/>
      <c r="T92" s="6"/>
      <c r="U92" s="6"/>
      <c r="V92" s="6"/>
      <c r="W92" s="6"/>
      <c r="X92" s="6"/>
      <c r="Y92" s="6"/>
      <c r="Z92" s="6"/>
    </row>
    <row r="93" spans="3:26" x14ac:dyDescent="0.25">
      <c r="C93" s="6"/>
      <c r="D93" s="6"/>
      <c r="E93" s="6"/>
      <c r="F93" s="6"/>
      <c r="G93" s="6"/>
      <c r="H93" s="6"/>
      <c r="I93" s="6"/>
      <c r="J93" s="6"/>
      <c r="K93" s="6"/>
      <c r="L93" s="6"/>
      <c r="M93" s="6"/>
      <c r="N93" s="6"/>
      <c r="O93" s="6"/>
      <c r="P93" s="6"/>
      <c r="Q93" s="6"/>
      <c r="R93" s="6"/>
      <c r="S93" s="6"/>
      <c r="T93" s="6"/>
      <c r="U93" s="6"/>
      <c r="V93" s="6"/>
      <c r="W93" s="6"/>
      <c r="X93" s="6"/>
      <c r="Y93" s="6"/>
      <c r="Z93" s="6"/>
    </row>
    <row r="94" spans="3:26" x14ac:dyDescent="0.25">
      <c r="C94" s="6"/>
      <c r="D94" s="6"/>
      <c r="E94" s="6"/>
      <c r="F94" s="6"/>
      <c r="G94" s="6"/>
      <c r="H94" s="6"/>
      <c r="I94" s="6"/>
      <c r="J94" s="6"/>
      <c r="K94" s="6"/>
      <c r="L94" s="6"/>
      <c r="M94" s="6"/>
      <c r="N94" s="6"/>
      <c r="O94" s="6"/>
      <c r="P94" s="6"/>
      <c r="Q94" s="6"/>
      <c r="R94" s="6"/>
      <c r="S94" s="6"/>
      <c r="T94" s="6"/>
      <c r="U94" s="6"/>
      <c r="V94" s="6"/>
      <c r="W94" s="6"/>
      <c r="X94" s="6"/>
      <c r="Y94" s="6"/>
      <c r="Z94" s="6"/>
    </row>
    <row r="95" spans="3:26" x14ac:dyDescent="0.25">
      <c r="C95" s="6"/>
      <c r="D95" s="6"/>
      <c r="E95" s="6"/>
      <c r="F95" s="6"/>
      <c r="G95" s="6"/>
      <c r="H95" s="6"/>
      <c r="I95" s="6"/>
      <c r="J95" s="6"/>
      <c r="K95" s="6"/>
      <c r="L95" s="6"/>
      <c r="M95" s="6"/>
      <c r="N95" s="6"/>
      <c r="O95" s="6"/>
      <c r="P95" s="6"/>
      <c r="Q95" s="6"/>
      <c r="R95" s="6"/>
      <c r="S95" s="6"/>
      <c r="T95" s="6"/>
      <c r="U95" s="6"/>
      <c r="V95" s="6"/>
      <c r="W95" s="6"/>
      <c r="X95" s="6"/>
      <c r="Y95" s="6"/>
      <c r="Z95" s="6"/>
    </row>
    <row r="96" spans="3:26" x14ac:dyDescent="0.25">
      <c r="C96" s="6"/>
      <c r="D96" s="6"/>
      <c r="E96" s="6"/>
      <c r="F96" s="6"/>
      <c r="G96" s="6"/>
      <c r="H96" s="6"/>
      <c r="I96" s="6"/>
      <c r="J96" s="6"/>
      <c r="K96" s="6"/>
      <c r="L96" s="6"/>
      <c r="M96" s="6"/>
      <c r="N96" s="6"/>
      <c r="O96" s="6"/>
      <c r="P96" s="6"/>
      <c r="Q96" s="6"/>
      <c r="R96" s="6"/>
      <c r="S96" s="6"/>
      <c r="T96" s="6"/>
      <c r="U96" s="6"/>
      <c r="V96" s="6"/>
      <c r="W96" s="6"/>
      <c r="X96" s="6"/>
      <c r="Y96" s="6"/>
      <c r="Z96" s="6"/>
    </row>
    <row r="97" spans="3:26" x14ac:dyDescent="0.25">
      <c r="C97" s="6"/>
      <c r="D97" s="6"/>
      <c r="E97" s="6"/>
      <c r="F97" s="6"/>
      <c r="G97" s="6"/>
      <c r="H97" s="6"/>
      <c r="I97" s="6"/>
      <c r="J97" s="6"/>
      <c r="K97" s="6"/>
      <c r="L97" s="6"/>
      <c r="M97" s="6"/>
      <c r="N97" s="6"/>
      <c r="O97" s="6"/>
      <c r="P97" s="6"/>
      <c r="Q97" s="6"/>
      <c r="R97" s="6"/>
      <c r="S97" s="6"/>
      <c r="T97" s="6"/>
      <c r="U97" s="6"/>
      <c r="V97" s="6"/>
      <c r="W97" s="6"/>
      <c r="X97" s="6"/>
      <c r="Y97" s="6"/>
      <c r="Z97" s="6"/>
    </row>
    <row r="98" spans="3:26" x14ac:dyDescent="0.25">
      <c r="C98" s="6"/>
      <c r="D98" s="6"/>
      <c r="E98" s="6"/>
      <c r="F98" s="6"/>
      <c r="G98" s="6"/>
      <c r="H98" s="6"/>
      <c r="I98" s="6"/>
      <c r="J98" s="6"/>
      <c r="K98" s="6"/>
      <c r="L98" s="6"/>
      <c r="M98" s="6"/>
      <c r="N98" s="6"/>
      <c r="O98" s="6"/>
      <c r="P98" s="6"/>
      <c r="Q98" s="6"/>
      <c r="R98" s="6"/>
      <c r="S98" s="6"/>
      <c r="T98" s="6"/>
      <c r="U98" s="6"/>
      <c r="V98" s="6"/>
      <c r="W98" s="6"/>
      <c r="X98" s="6"/>
      <c r="Y98" s="6"/>
      <c r="Z98" s="6"/>
    </row>
    <row r="99" spans="3:26" x14ac:dyDescent="0.25">
      <c r="C99" s="6"/>
      <c r="D99" s="6"/>
      <c r="E99" s="6"/>
      <c r="F99" s="6"/>
      <c r="G99" s="6"/>
      <c r="H99" s="6"/>
      <c r="I99" s="6"/>
      <c r="J99" s="6"/>
      <c r="K99" s="6"/>
      <c r="L99" s="6"/>
      <c r="M99" s="6"/>
      <c r="N99" s="6"/>
      <c r="O99" s="6"/>
      <c r="P99" s="6"/>
      <c r="Q99" s="6"/>
      <c r="R99" s="6"/>
      <c r="S99" s="6"/>
      <c r="T99" s="6"/>
      <c r="U99" s="6"/>
      <c r="V99" s="6"/>
      <c r="W99" s="6"/>
      <c r="X99" s="6"/>
      <c r="Y99" s="6"/>
      <c r="Z99" s="6"/>
    </row>
    <row r="100" spans="3:26" x14ac:dyDescent="0.25">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3:26" x14ac:dyDescent="0.25">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3:26" x14ac:dyDescent="0.25">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3:26" x14ac:dyDescent="0.25">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3:26" x14ac:dyDescent="0.25">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3:26" x14ac:dyDescent="0.25">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3:26" x14ac:dyDescent="0.25">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3:26" x14ac:dyDescent="0.25">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3:26" x14ac:dyDescent="0.25">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3:26" x14ac:dyDescent="0.25">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3:26" x14ac:dyDescent="0.25">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3:26" x14ac:dyDescent="0.25">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3:26" x14ac:dyDescent="0.25">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3:26" x14ac:dyDescent="0.25">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3:26" x14ac:dyDescent="0.25">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3:26" x14ac:dyDescent="0.25">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3:26" x14ac:dyDescent="0.25">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3:26" x14ac:dyDescent="0.25">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3:26" x14ac:dyDescent="0.25">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3:26" x14ac:dyDescent="0.25">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3:26" x14ac:dyDescent="0.25">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3:26" x14ac:dyDescent="0.25">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3:26" x14ac:dyDescent="0.25">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3:26" x14ac:dyDescent="0.25">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3:26" x14ac:dyDescent="0.25">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3:26" x14ac:dyDescent="0.25">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3:26" x14ac:dyDescent="0.25">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3:26" x14ac:dyDescent="0.25">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3:26" x14ac:dyDescent="0.25">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3:26" x14ac:dyDescent="0.25">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3:26" x14ac:dyDescent="0.25">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3:26" x14ac:dyDescent="0.25">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3:26" x14ac:dyDescent="0.25">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3:26" x14ac:dyDescent="0.25">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3:26" x14ac:dyDescent="0.25">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3:26" x14ac:dyDescent="0.25">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3:26" x14ac:dyDescent="0.25">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3:26" x14ac:dyDescent="0.25">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3:26" x14ac:dyDescent="0.25">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3:26" x14ac:dyDescent="0.25">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3:26" x14ac:dyDescent="0.25">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3:26" x14ac:dyDescent="0.25">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3:26" x14ac:dyDescent="0.25">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3:26" x14ac:dyDescent="0.25">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3:26" x14ac:dyDescent="0.25">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3:26" x14ac:dyDescent="0.25">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3:26" x14ac:dyDescent="0.25">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3:26" x14ac:dyDescent="0.25">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3:26" x14ac:dyDescent="0.25">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3:26" x14ac:dyDescent="0.25">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3:26" x14ac:dyDescent="0.25">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3:26" x14ac:dyDescent="0.25">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3:26" x14ac:dyDescent="0.25">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3:26" x14ac:dyDescent="0.25">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3:26" x14ac:dyDescent="0.25">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3:26" x14ac:dyDescent="0.25">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3:26" x14ac:dyDescent="0.25">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3:26" x14ac:dyDescent="0.25">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3:26" x14ac:dyDescent="0.25">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3:26" x14ac:dyDescent="0.25">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3:26" x14ac:dyDescent="0.25">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3:26" x14ac:dyDescent="0.25">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3:26" x14ac:dyDescent="0.25">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3:26" x14ac:dyDescent="0.25">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3:26" x14ac:dyDescent="0.25">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3:26" x14ac:dyDescent="0.25">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3:26" x14ac:dyDescent="0.25">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3:26" x14ac:dyDescent="0.25">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3:26" x14ac:dyDescent="0.25">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3:26" x14ac:dyDescent="0.25">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3:26" x14ac:dyDescent="0.25">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3:26" x14ac:dyDescent="0.25">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3:26" x14ac:dyDescent="0.25">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3:26" x14ac:dyDescent="0.25">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3:26" x14ac:dyDescent="0.25">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3:26" x14ac:dyDescent="0.25">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3:26" x14ac:dyDescent="0.25">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3:26" x14ac:dyDescent="0.25">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3:26" x14ac:dyDescent="0.25">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3:26" x14ac:dyDescent="0.25">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3:26" x14ac:dyDescent="0.25">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3:26" x14ac:dyDescent="0.25">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3:26" x14ac:dyDescent="0.25">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3:26" x14ac:dyDescent="0.25">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3:26" x14ac:dyDescent="0.25">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3:26" x14ac:dyDescent="0.25">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3:26" x14ac:dyDescent="0.25">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3:26" x14ac:dyDescent="0.25">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3:26" x14ac:dyDescent="0.25">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3:26" x14ac:dyDescent="0.25">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3:26" x14ac:dyDescent="0.25">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3:26" x14ac:dyDescent="0.25">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3:26" x14ac:dyDescent="0.25">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3:26" x14ac:dyDescent="0.25">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3:26" x14ac:dyDescent="0.25">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3:26" x14ac:dyDescent="0.25">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3:26" x14ac:dyDescent="0.25">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3:26" x14ac:dyDescent="0.25">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3:26" x14ac:dyDescent="0.25">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3:26" x14ac:dyDescent="0.25">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3:26" x14ac:dyDescent="0.25">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3:26" x14ac:dyDescent="0.25">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3:26" x14ac:dyDescent="0.25">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3:26" x14ac:dyDescent="0.25">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3:26" x14ac:dyDescent="0.25">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3:26" x14ac:dyDescent="0.25">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3:26" x14ac:dyDescent="0.25">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3:26" x14ac:dyDescent="0.25">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3:26" x14ac:dyDescent="0.25">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3:26" x14ac:dyDescent="0.25">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3:26" x14ac:dyDescent="0.25">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3:26" x14ac:dyDescent="0.25">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3:26" x14ac:dyDescent="0.25">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3:26" x14ac:dyDescent="0.25">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3:26" x14ac:dyDescent="0.25">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3:26" x14ac:dyDescent="0.25">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3:26" x14ac:dyDescent="0.25">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3:26" x14ac:dyDescent="0.25">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3:26" x14ac:dyDescent="0.25">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3:26" x14ac:dyDescent="0.25">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3:26" x14ac:dyDescent="0.25">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3:26" x14ac:dyDescent="0.25">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3:26" x14ac:dyDescent="0.25">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3:26" x14ac:dyDescent="0.25">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3:26" x14ac:dyDescent="0.25">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3:26" x14ac:dyDescent="0.25">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3:26" x14ac:dyDescent="0.25">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3:26" x14ac:dyDescent="0.25">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3:26" x14ac:dyDescent="0.25">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3:26" x14ac:dyDescent="0.25">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3:26" x14ac:dyDescent="0.25">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3:26" x14ac:dyDescent="0.25">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3:26" x14ac:dyDescent="0.25">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3:26" x14ac:dyDescent="0.25">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3:26" x14ac:dyDescent="0.25">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3:26" x14ac:dyDescent="0.25">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3:26" x14ac:dyDescent="0.25">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3:26" x14ac:dyDescent="0.25">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3:26" x14ac:dyDescent="0.25">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3:26" x14ac:dyDescent="0.25">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3:26" x14ac:dyDescent="0.25">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3:26" x14ac:dyDescent="0.25">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3:26" x14ac:dyDescent="0.25">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3:26" x14ac:dyDescent="0.25">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3:26" x14ac:dyDescent="0.25">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3:26" x14ac:dyDescent="0.25">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3:26" x14ac:dyDescent="0.25">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3:26" x14ac:dyDescent="0.25">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3:26" x14ac:dyDescent="0.25">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3:26" x14ac:dyDescent="0.25">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3:26" x14ac:dyDescent="0.25">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3:26" x14ac:dyDescent="0.25">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3:26" x14ac:dyDescent="0.25">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3:26" x14ac:dyDescent="0.25">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3:26" x14ac:dyDescent="0.25">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3:26" x14ac:dyDescent="0.25">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3:26" x14ac:dyDescent="0.25">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3:26" x14ac:dyDescent="0.25">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3:26" x14ac:dyDescent="0.25">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3:26" x14ac:dyDescent="0.25">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3:26" x14ac:dyDescent="0.25">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3:26" x14ac:dyDescent="0.25">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3:26" x14ac:dyDescent="0.25">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3:26" x14ac:dyDescent="0.25">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3:26" x14ac:dyDescent="0.25">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3:26" x14ac:dyDescent="0.25">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3:26" x14ac:dyDescent="0.25">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3:26" x14ac:dyDescent="0.25">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3:26" x14ac:dyDescent="0.25">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3:26" x14ac:dyDescent="0.25">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3:26" x14ac:dyDescent="0.25">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3:26" x14ac:dyDescent="0.25">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3:26" x14ac:dyDescent="0.25">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3:26" x14ac:dyDescent="0.25">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3:26" x14ac:dyDescent="0.25">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3:26" x14ac:dyDescent="0.25">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3:26" x14ac:dyDescent="0.25">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3:26" x14ac:dyDescent="0.25">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3:26" x14ac:dyDescent="0.25">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3:26" x14ac:dyDescent="0.25">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3:26" x14ac:dyDescent="0.25">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3:26" x14ac:dyDescent="0.25">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3:26" x14ac:dyDescent="0.25">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3:26" x14ac:dyDescent="0.25">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3:26" x14ac:dyDescent="0.25">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3:26" x14ac:dyDescent="0.25">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3:26" x14ac:dyDescent="0.25">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3:26" x14ac:dyDescent="0.25">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3:26" x14ac:dyDescent="0.25">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3:26" x14ac:dyDescent="0.25">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3:26" x14ac:dyDescent="0.25">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3:26" x14ac:dyDescent="0.25">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3:26" x14ac:dyDescent="0.25">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3:26" x14ac:dyDescent="0.25">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3:26" x14ac:dyDescent="0.25">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3:26" x14ac:dyDescent="0.25">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3:26" x14ac:dyDescent="0.25">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3:26" x14ac:dyDescent="0.25">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3:26" x14ac:dyDescent="0.25">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3:26" x14ac:dyDescent="0.25">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3:26" x14ac:dyDescent="0.25">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3:26" x14ac:dyDescent="0.25">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3:26" x14ac:dyDescent="0.25">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3:26" x14ac:dyDescent="0.25">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3:26" x14ac:dyDescent="0.25">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3:26" x14ac:dyDescent="0.25">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3:26" x14ac:dyDescent="0.25">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3:26" x14ac:dyDescent="0.25">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3:26" x14ac:dyDescent="0.25">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3:26" x14ac:dyDescent="0.25">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3:26" x14ac:dyDescent="0.25">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3:26" x14ac:dyDescent="0.25">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3:26" x14ac:dyDescent="0.25">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3:26" x14ac:dyDescent="0.25">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3:26" x14ac:dyDescent="0.25">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3:26" x14ac:dyDescent="0.25">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3:26" x14ac:dyDescent="0.25">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3:26" x14ac:dyDescent="0.25">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3:26" x14ac:dyDescent="0.25">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3:26" x14ac:dyDescent="0.25">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3:26" x14ac:dyDescent="0.25">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3:26" x14ac:dyDescent="0.25">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3:26" x14ac:dyDescent="0.25">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3:26" x14ac:dyDescent="0.25">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3:26" x14ac:dyDescent="0.25">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3:26" x14ac:dyDescent="0.25">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3:26" x14ac:dyDescent="0.25">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3:26" x14ac:dyDescent="0.25">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3:26" x14ac:dyDescent="0.25">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3:26" x14ac:dyDescent="0.25">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3:26" x14ac:dyDescent="0.25">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3:26" x14ac:dyDescent="0.25">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3:26" x14ac:dyDescent="0.25">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3:26" x14ac:dyDescent="0.25">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3:26" x14ac:dyDescent="0.25">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3:26" x14ac:dyDescent="0.25">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3:26" x14ac:dyDescent="0.25">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3:26" x14ac:dyDescent="0.25">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3:26" x14ac:dyDescent="0.25">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3:26" x14ac:dyDescent="0.25">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3:26" x14ac:dyDescent="0.25">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3:26" x14ac:dyDescent="0.25">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3:26" x14ac:dyDescent="0.25">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3:26" x14ac:dyDescent="0.25">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3:26" x14ac:dyDescent="0.25">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3:26" x14ac:dyDescent="0.25">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3:26" x14ac:dyDescent="0.25">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3:26" x14ac:dyDescent="0.25">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3:26" x14ac:dyDescent="0.25">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3:26" x14ac:dyDescent="0.25">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3:26" x14ac:dyDescent="0.25">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3:26" x14ac:dyDescent="0.25">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3:26" x14ac:dyDescent="0.25">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3:26" x14ac:dyDescent="0.25">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3:26" x14ac:dyDescent="0.25">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3:26" x14ac:dyDescent="0.25">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3:26" x14ac:dyDescent="0.25">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3:26" x14ac:dyDescent="0.25">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3:26" x14ac:dyDescent="0.25">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3:26" x14ac:dyDescent="0.25">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3:26" x14ac:dyDescent="0.25">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3:26" x14ac:dyDescent="0.25">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3:26" x14ac:dyDescent="0.25">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3:26" x14ac:dyDescent="0.25">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3:26" x14ac:dyDescent="0.25">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3:26" x14ac:dyDescent="0.25">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3:26" x14ac:dyDescent="0.25">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3:26" x14ac:dyDescent="0.25">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3:26" x14ac:dyDescent="0.25">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3:26" x14ac:dyDescent="0.25">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3:26" x14ac:dyDescent="0.25">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3:26" x14ac:dyDescent="0.25">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3:26" x14ac:dyDescent="0.25">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3:26" x14ac:dyDescent="0.25">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3:26" x14ac:dyDescent="0.25">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3:26" x14ac:dyDescent="0.25">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3:26" x14ac:dyDescent="0.25">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3:26" x14ac:dyDescent="0.25">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3:26" x14ac:dyDescent="0.25">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3:26" x14ac:dyDescent="0.25">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3:26" x14ac:dyDescent="0.25">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3:26" x14ac:dyDescent="0.25">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3:26" x14ac:dyDescent="0.25">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3:26" x14ac:dyDescent="0.25">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3:26" x14ac:dyDescent="0.25">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3:26" x14ac:dyDescent="0.25">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3:26" x14ac:dyDescent="0.25">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3:26" x14ac:dyDescent="0.25">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3:26" x14ac:dyDescent="0.25">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3:26" x14ac:dyDescent="0.25">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3:26" x14ac:dyDescent="0.25">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3:26" x14ac:dyDescent="0.25">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3:26" x14ac:dyDescent="0.25">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3:26" x14ac:dyDescent="0.25">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3:26" x14ac:dyDescent="0.25">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3:26" x14ac:dyDescent="0.25">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3:26" x14ac:dyDescent="0.25">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3:26" x14ac:dyDescent="0.25">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3:26" x14ac:dyDescent="0.25">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3:26" x14ac:dyDescent="0.25">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3:26" x14ac:dyDescent="0.25">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3:26" x14ac:dyDescent="0.25">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3:26" x14ac:dyDescent="0.25">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3:26" x14ac:dyDescent="0.25">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3:26" x14ac:dyDescent="0.25">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3:26" x14ac:dyDescent="0.25">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3:26" x14ac:dyDescent="0.25">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3:26" x14ac:dyDescent="0.25">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3:26" x14ac:dyDescent="0.25">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3:26" x14ac:dyDescent="0.25">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3:26" x14ac:dyDescent="0.25">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3:26" x14ac:dyDescent="0.25">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3:26" x14ac:dyDescent="0.25">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3:26" x14ac:dyDescent="0.25">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3:26" x14ac:dyDescent="0.25">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3:26" x14ac:dyDescent="0.25">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3:26" x14ac:dyDescent="0.25">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3:26" x14ac:dyDescent="0.25">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3:26" x14ac:dyDescent="0.25">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3:26" x14ac:dyDescent="0.25">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3:26" x14ac:dyDescent="0.25">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3:26" x14ac:dyDescent="0.25">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3:26" x14ac:dyDescent="0.25">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3:26" x14ac:dyDescent="0.25">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3:26" x14ac:dyDescent="0.25">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3:26" x14ac:dyDescent="0.25">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3:26" x14ac:dyDescent="0.25">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3:26" x14ac:dyDescent="0.25">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3:26" x14ac:dyDescent="0.25">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3:26" x14ac:dyDescent="0.25">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3:26" x14ac:dyDescent="0.25">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3:26" x14ac:dyDescent="0.25">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3:26" x14ac:dyDescent="0.25">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3:26" x14ac:dyDescent="0.25">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3:26" x14ac:dyDescent="0.25">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3:26" x14ac:dyDescent="0.25">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3:26" x14ac:dyDescent="0.25">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3:26" x14ac:dyDescent="0.25">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3:26" x14ac:dyDescent="0.25">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3:26" x14ac:dyDescent="0.25">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3:26" x14ac:dyDescent="0.25">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3:26" x14ac:dyDescent="0.25">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3:26" x14ac:dyDescent="0.25">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3:26" x14ac:dyDescent="0.25">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3:26" x14ac:dyDescent="0.25">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3:26" x14ac:dyDescent="0.25">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3:26" x14ac:dyDescent="0.25">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3:26" x14ac:dyDescent="0.25">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3:26" x14ac:dyDescent="0.25">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3:26" x14ac:dyDescent="0.25">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3:26" x14ac:dyDescent="0.25">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3:26" x14ac:dyDescent="0.25">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3:26" x14ac:dyDescent="0.25">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3:26" x14ac:dyDescent="0.25">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3:26" x14ac:dyDescent="0.25">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3:26" x14ac:dyDescent="0.25">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3:26" x14ac:dyDescent="0.25">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3:26" x14ac:dyDescent="0.25">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3:26" x14ac:dyDescent="0.25">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3:26" x14ac:dyDescent="0.25">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3:26" x14ac:dyDescent="0.25">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3:26" x14ac:dyDescent="0.25">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3:26" x14ac:dyDescent="0.25">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3:26" x14ac:dyDescent="0.25">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3:26" x14ac:dyDescent="0.25">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3:26" x14ac:dyDescent="0.25">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3:26" x14ac:dyDescent="0.25">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3:26" x14ac:dyDescent="0.25">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3:26" x14ac:dyDescent="0.25">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3:26" x14ac:dyDescent="0.25">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3:26" x14ac:dyDescent="0.25">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3:26" x14ac:dyDescent="0.25">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3:26" x14ac:dyDescent="0.25">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3:26" x14ac:dyDescent="0.25">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3:26" x14ac:dyDescent="0.25">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3:26" x14ac:dyDescent="0.25">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3:26" x14ac:dyDescent="0.25">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3:26" x14ac:dyDescent="0.25">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3:26" x14ac:dyDescent="0.25">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3:26" x14ac:dyDescent="0.25">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3:26" x14ac:dyDescent="0.25">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3:26" x14ac:dyDescent="0.25">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3:26" x14ac:dyDescent="0.25">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3:26" x14ac:dyDescent="0.25">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3:26" x14ac:dyDescent="0.25">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3:26" x14ac:dyDescent="0.25">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3:26" x14ac:dyDescent="0.25">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3:26" x14ac:dyDescent="0.25">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3:26" x14ac:dyDescent="0.25">
      <c r="C488" s="4"/>
      <c r="D488" s="4"/>
      <c r="E488" s="4"/>
      <c r="F488" s="4"/>
      <c r="G488" s="4"/>
      <c r="H488" s="4"/>
      <c r="I488" s="4"/>
      <c r="J488" s="4"/>
      <c r="K488" s="4"/>
      <c r="L488" s="4"/>
      <c r="M488" s="4"/>
      <c r="N488" s="4"/>
      <c r="O488" s="4"/>
      <c r="P488" s="4"/>
      <c r="Q488" s="4"/>
      <c r="R488" s="4"/>
      <c r="S488" s="4"/>
      <c r="T488" s="4"/>
      <c r="U488" s="4"/>
      <c r="V488" s="4"/>
      <c r="W488" s="4"/>
      <c r="X488" s="4"/>
      <c r="Y488" s="4"/>
      <c r="Z488" s="4"/>
    </row>
  </sheetData>
  <protectedRanges>
    <protectedRange algorithmName="SHA-512" hashValue="yUYuIVjCCs7mstAkl2JyBl0ZUrOqb6aPC16P7Io8rYqW6KAiqLiJQ0zcmRXEpdNp7f6rlepScNHbQG0AjjStpw==" saltValue="jMcteU58FjLkhw1N2qLAEQ==" spinCount="100000" sqref="S13:Z13" name="Range1_40_80"/>
    <protectedRange algorithmName="SHA-512" hashValue="yUYuIVjCCs7mstAkl2JyBl0ZUrOqb6aPC16P7Io8rYqW6KAiqLiJQ0zcmRXEpdNp7f6rlepScNHbQG0AjjStpw==" saltValue="jMcteU58FjLkhw1N2qLAEQ==" spinCount="100000" sqref="C13:R13" name="Range1_40_80_1"/>
    <protectedRange algorithmName="SHA-512" hashValue="yUYuIVjCCs7mstAkl2JyBl0ZUrOqb6aPC16P7Io8rYqW6KAiqLiJQ0zcmRXEpdNp7f6rlepScNHbQG0AjjStpw==" saltValue="jMcteU58FjLkhw1N2qLAEQ==" spinCount="100000" sqref="C15:D15" name="Range1_40_80_2_1"/>
  </protectedRanges>
  <sortState xmlns:xlrd2="http://schemas.microsoft.com/office/spreadsheetml/2017/richdata2" ref="B13:N14">
    <sortCondition ref="B13"/>
  </sortState>
  <mergeCells count="7">
    <mergeCell ref="C1:N1"/>
    <mergeCell ref="AO10:AO11"/>
    <mergeCell ref="C10:N10"/>
    <mergeCell ref="B6:N6"/>
    <mergeCell ref="B8:B9"/>
    <mergeCell ref="O10:Z10"/>
    <mergeCell ref="C8:Y9"/>
  </mergeCells>
  <phoneticPr fontId="7" type="noConversion"/>
  <conditionalFormatting sqref="C12">
    <cfRule type="expression" dxfId="2" priority="3">
      <formula>ISNA(C12:N12)</formula>
    </cfRule>
  </conditionalFormatting>
  <conditionalFormatting sqref="AA12:AA62">
    <cfRule type="expression" dxfId="1" priority="4">
      <formula>ISNA(AA12:AM12)</formula>
    </cfRule>
  </conditionalFormatting>
  <conditionalFormatting sqref="D12:Z12">
    <cfRule type="expression" dxfId="0" priority="6">
      <formula>ISNA(D12:AA12)</formula>
    </cfRule>
  </conditionalFormatting>
  <pageMargins left="0.7" right="0.7" top="0.75" bottom="0.75" header="0.3" footer="0.3"/>
  <pageSetup orientation="portrait" horizontalDpi="1200" verticalDpi="1200" r:id="rId1"/>
  <ignoredErrors>
    <ignoredError sqref="AA13 AA14:AA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87E2-7992-403D-A8D9-DD61985953FA}">
  <sheetPr codeName="Sheet3"/>
  <dimension ref="A1:AQ9"/>
  <sheetViews>
    <sheetView showGridLines="0" zoomScale="70" zoomScaleNormal="70" workbookViewId="0"/>
  </sheetViews>
  <sheetFormatPr defaultRowHeight="15" x14ac:dyDescent="0.25"/>
  <cols>
    <col min="3" max="3" width="22.28515625" customWidth="1"/>
    <col min="6" max="6" width="31.28515625" customWidth="1"/>
    <col min="7" max="7" width="18.7109375" customWidth="1"/>
    <col min="9" max="9" width="28.7109375" customWidth="1"/>
    <col min="10" max="10" width="23" customWidth="1"/>
    <col min="12" max="12" width="31" customWidth="1"/>
    <col min="13" max="13" width="18.7109375" customWidth="1"/>
    <col min="15" max="15" width="33" customWidth="1"/>
    <col min="16" max="16" width="19.85546875" customWidth="1"/>
  </cols>
  <sheetData>
    <row r="1" spans="1:43" ht="47.25" customHeight="1" x14ac:dyDescent="0.4">
      <c r="C1" s="66" t="s">
        <v>0</v>
      </c>
      <c r="D1" s="66"/>
      <c r="E1" s="66"/>
      <c r="F1" s="66"/>
      <c r="G1" s="66"/>
      <c r="H1" s="66"/>
      <c r="I1" s="66"/>
      <c r="J1" s="66"/>
      <c r="K1" s="66"/>
      <c r="L1" s="66"/>
      <c r="M1" s="66"/>
      <c r="N1" s="66"/>
      <c r="O1" s="66"/>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row>
    <row r="3" spans="1:43" x14ac:dyDescent="0.25">
      <c r="A3" s="3"/>
      <c r="B3" s="3"/>
      <c r="C3" s="68" t="s">
        <v>19</v>
      </c>
      <c r="D3" s="68"/>
      <c r="E3" s="3"/>
      <c r="F3" s="64" t="s">
        <v>20</v>
      </c>
      <c r="G3" s="64"/>
      <c r="H3" s="3"/>
      <c r="I3" s="65" t="s">
        <v>21</v>
      </c>
      <c r="J3" s="65"/>
      <c r="K3" s="3"/>
      <c r="L3" s="67" t="s">
        <v>35</v>
      </c>
      <c r="M3" s="67"/>
      <c r="O3" s="69" t="s">
        <v>36</v>
      </c>
      <c r="P3" s="69"/>
    </row>
    <row r="4" spans="1:43" ht="30" customHeight="1" x14ac:dyDescent="0.25">
      <c r="A4" s="3"/>
      <c r="B4" s="3"/>
      <c r="C4" s="27" t="s">
        <v>22</v>
      </c>
      <c r="D4" s="23">
        <f>COUNTA('Campus Data'!B13:B514)</f>
        <v>12</v>
      </c>
      <c r="E4" s="3"/>
      <c r="F4" s="20" t="s">
        <v>23</v>
      </c>
      <c r="G4" s="21" t="s">
        <v>24</v>
      </c>
      <c r="I4" s="19" t="s">
        <v>23</v>
      </c>
      <c r="J4" s="22" t="s">
        <v>24</v>
      </c>
      <c r="K4" s="3"/>
      <c r="L4" s="19" t="s">
        <v>23</v>
      </c>
      <c r="M4" s="21" t="s">
        <v>25</v>
      </c>
      <c r="O4" s="19" t="s">
        <v>23</v>
      </c>
      <c r="P4" s="21" t="s">
        <v>38</v>
      </c>
    </row>
    <row r="5" spans="1:43" ht="20.100000000000001" customHeight="1" x14ac:dyDescent="0.25">
      <c r="A5" s="3"/>
      <c r="B5" s="3"/>
      <c r="C5" s="27" t="s">
        <v>26</v>
      </c>
      <c r="D5" s="8">
        <f>'Campus Data'!AA12</f>
        <v>0.89111111111111119</v>
      </c>
      <c r="E5" s="3"/>
      <c r="F5" s="17" t="str">
        <f>IFERROR(INDEX('Campus Data'!$B$13:$B$25, MATCH(LARGE('Campus Data'!$AA$13:$AA$25,ROWS($G$5:$G5)), 'Campus Data'!$AA$13:$AA$25,0)),"")</f>
        <v xml:space="preserve">TEXAS MIDDLE SCHOOL </v>
      </c>
      <c r="G5" s="5">
        <f>IFERROR(LARGE('Campus Data'!$AA$13:$AA$25,ROWS($G$5:$G5)),"")</f>
        <v>0.94</v>
      </c>
      <c r="H5" s="3"/>
      <c r="I5" s="17" t="str">
        <f>IFERROR(INDEX('Campus Data'!$B$13:$B$25, MATCH(SMALL('Campus Data'!$AA$13:$AA$25,ROWS($G$5:$G5)), 'Campus Data'!$AA$13:$AA$25,0)), "")</f>
        <v>TEXAS P-TECH SCHOOL 5</v>
      </c>
      <c r="J5" s="5">
        <f>IFERROR(SMALL('Campus Data'!$AA$13:$AA$35,ROWS($G$5:$G5)), "")</f>
        <v>0.77749999999999997</v>
      </c>
      <c r="K5" s="3"/>
      <c r="L5" s="17" t="str">
        <f>IFERROR(INDEX('Campus Data'!$B$13:$B$55, MATCH(LARGE('Campus Data'!$AN$13:$AN$55,ROWS($G$5:$G5)), 'Campus Data'!$AN$13:$AN$55,0)), "")</f>
        <v>TEXAS P-TECH SCHOOL 7</v>
      </c>
      <c r="M5" s="5">
        <f>IFERROR(LARGE('Campus Data'!$AN$13:$AN$55,ROWS($G$5:$G5)),"")</f>
        <v>5.9999999999999977E-2</v>
      </c>
      <c r="O5" s="17" t="str">
        <f>IFERROR(INDEX('Campus Data'!$B$13:$B$25, MATCH(LARGE('Campus Data'!$AO$13:$AO$25,ROWS($G$5:$G5)), 'Campus Data'!$AO$13:$AO$25,0)),"")</f>
        <v>TEXAS INTERMEDIATE SCHOOL</v>
      </c>
      <c r="P5" s="5">
        <f>IFERROR(LARGE('Campus Data'!$AO$13:$AO$25,ROWS($G$5:$G5)),"")</f>
        <v>0.41500000000000004</v>
      </c>
    </row>
    <row r="6" spans="1:43" ht="20.100000000000001" customHeight="1" x14ac:dyDescent="0.25">
      <c r="A6" s="3"/>
      <c r="B6" s="3"/>
      <c r="C6" s="27" t="s">
        <v>27</v>
      </c>
      <c r="D6" s="8">
        <f>_xlfn.MAXIFS('Campus Data'!C12:N12,'Campus Data'!C12:N12, "&lt;&gt;#N/A")</f>
        <v>0.92500000000000016</v>
      </c>
      <c r="E6" s="3"/>
      <c r="F6" s="17" t="str">
        <f>IFERROR(INDEX('Campus Data'!$B$13:$B$25, MATCH(LARGE('Campus Data'!$AA$13:$AA$25,ROWS($G$5:$G6)), 'Campus Data'!$AA$13:$AA$25,0)),"")</f>
        <v>TEXAS ELEMENTARY SCHOOL</v>
      </c>
      <c r="G6" s="5">
        <f>IFERROR(LARGE('Campus Data'!$AA$13:$AA$25,ROWS($G$5:$G6)),"")</f>
        <v>0.93749999999999989</v>
      </c>
      <c r="H6" s="3"/>
      <c r="I6" s="17" t="str">
        <f>IFERROR(INDEX('Campus Data'!$B$13:$B$25, MATCH(SMALL('Campus Data'!$AA$13:$AA$25,ROWS($G$5:$G6)), 'Campus Data'!$AA$13:$AA$25,0)), "")</f>
        <v>TEXAS MIDDLE SCHOOL 2</v>
      </c>
      <c r="J6" s="5">
        <f>IFERROR(SMALL('Campus Data'!$AA$13:$AA$35,ROWS($G$5:$G6)), "")</f>
        <v>0.82250000000000001</v>
      </c>
      <c r="K6" s="3"/>
      <c r="L6" s="17" t="str">
        <f>IFERROR(INDEX('Campus Data'!$B$13:$B$55, MATCH(LARGE('Campus Data'!$AN$13:$AN$55,ROWS($G$5:$G6)), 'Campus Data'!$AN$13:$AN$55,0)), "")</f>
        <v>TEXAS P-TECH SCHOOL 4</v>
      </c>
      <c r="M6" s="5">
        <f>IFERROR(LARGE('Campus Data'!$AN$13:$AN$55,ROWS($G$5:$G6)),"")</f>
        <v>4.6666666666666669E-2</v>
      </c>
      <c r="O6" s="17" t="str">
        <f>IFERROR(INDEX('Campus Data'!$B$13:$B$25, MATCH(LARGE('Campus Data'!$AO$13:$AO$25,ROWS($G$5:$G6)), 'Campus Data'!$AO$13:$AO$25,0)),"")</f>
        <v>TEXAS HIGH SCHOOL</v>
      </c>
      <c r="P6" s="5">
        <f>IFERROR(LARGE('Campus Data'!$AO$13:$AO$25,ROWS($G$5:$G6)),"")</f>
        <v>0.41166666666666668</v>
      </c>
    </row>
    <row r="7" spans="1:43" ht="20.100000000000001" customHeight="1" x14ac:dyDescent="0.25">
      <c r="A7" s="3"/>
      <c r="B7" s="3"/>
      <c r="C7" s="27" t="s">
        <v>28</v>
      </c>
      <c r="D7" s="8">
        <f>_xlfn.MINIFS('Campus Data'!C12:N12,'Campus Data'!C12:N12, "&lt;&gt;#N/A")</f>
        <v>0.85212962962962957</v>
      </c>
      <c r="E7" s="3"/>
      <c r="F7" s="17" t="str">
        <f>IFERROR(INDEX('Campus Data'!$B$13:$B$25, MATCH(LARGE('Campus Data'!$AA$13:$AA$25,ROWS($G$5:$G7)), 'Campus Data'!$AA$13:$AA$25,0)),"")</f>
        <v>TEXAS P-TECH SCHOOL 2</v>
      </c>
      <c r="G7" s="5">
        <f>IFERROR(LARGE('Campus Data'!$AA$13:$AA$25,ROWS($G$5:$G7)),"")</f>
        <v>0.93250000000000011</v>
      </c>
      <c r="H7" s="3"/>
      <c r="I7" s="17" t="str">
        <f>IFERROR(INDEX('Campus Data'!$B$13:$B$25, MATCH(SMALL('Campus Data'!$AA$13:$AA$25,ROWS($G$5:$G7)), 'Campus Data'!$AA$13:$AA$25,0)), "")</f>
        <v>TEXAS P-TECH SCHOOL 4</v>
      </c>
      <c r="J7" s="5">
        <f>IFERROR(SMALL('Campus Data'!$AA$13:$AA$35,ROWS($G$5:$G7)), "")</f>
        <v>0.87</v>
      </c>
      <c r="K7" s="3"/>
      <c r="L7" s="17" t="str">
        <f>IFERROR(INDEX('Campus Data'!$B$13:$B$55, MATCH(LARGE('Campus Data'!$AN$13:$AN$55,ROWS($G$5:$G7)), 'Campus Data'!$AN$13:$AN$55,0)), "")</f>
        <v>TEXAS HIGH SCHOOL</v>
      </c>
      <c r="M7" s="5">
        <f>IFERROR(LARGE('Campus Data'!$AN$13:$AN$55,ROWS($G$5:$G7)),"")</f>
        <v>0.04</v>
      </c>
      <c r="O7" s="17" t="str">
        <f>IFERROR(INDEX('Campus Data'!$B$13:$B$25, MATCH(LARGE('Campus Data'!$AO$13:$AO$25,ROWS($G$5:$G7)), 'Campus Data'!$AO$13:$AO$25,0)),"")</f>
        <v>TEXAS HIGH SCHOOL</v>
      </c>
      <c r="P7" s="5">
        <f>IFERROR(LARGE('Campus Data'!$AO$13:$AO$25,ROWS($G$5:$G7)),"")</f>
        <v>0.41166666666666668</v>
      </c>
    </row>
    <row r="8" spans="1:43" ht="20.100000000000001" customHeight="1" x14ac:dyDescent="0.25">
      <c r="A8" s="3"/>
      <c r="B8" s="3"/>
      <c r="C8" s="27" t="s">
        <v>4</v>
      </c>
      <c r="D8" s="8">
        <f>'Campus Data'!AN12</f>
        <v>2.4290123456790196E-2</v>
      </c>
      <c r="E8" s="3"/>
      <c r="F8" s="17" t="str">
        <f>IFERROR(INDEX('Campus Data'!$B$13:$B$25, MATCH(LARGE('Campus Data'!$AA$13:$AA$25,ROWS($G$5:$G8)), 'Campus Data'!$AA$13:$AA$25,0)),"")</f>
        <v>TEXAS HIGH SCHOOL</v>
      </c>
      <c r="G8" s="5">
        <f>IFERROR(LARGE('Campus Data'!$AA$13:$AA$25,ROWS($G$5:$G8)),"")</f>
        <v>0.91999999999999993</v>
      </c>
      <c r="H8" s="3"/>
      <c r="I8" s="17" t="str">
        <f>IFERROR(INDEX('Campus Data'!$B$13:$B$25, MATCH(SMALL('Campus Data'!$AA$13:$AA$25,ROWS($G$5:$G8)), 'Campus Data'!$AA$13:$AA$25,0)), "")</f>
        <v>TEXAS P-TECH SCHOOL 3</v>
      </c>
      <c r="J8" s="5">
        <f>IFERROR(SMALL('Campus Data'!$AA$13:$AA$35,ROWS($G$5:$G8)), "")</f>
        <v>0.89249999999999996</v>
      </c>
      <c r="K8" s="3"/>
      <c r="L8" s="17" t="str">
        <f>IFERROR(INDEX('Campus Data'!$B$13:$B$55, MATCH(LARGE('Campus Data'!$AN$13:$AN$55,ROWS($G$5:$G8)), 'Campus Data'!$AN$13:$AN$55,0)), "")</f>
        <v>TEXAS HIGH SCHOOL</v>
      </c>
      <c r="M8" s="5">
        <f>IFERROR(LARGE('Campus Data'!$AN$13:$AN$55,ROWS($G$5:$G8)),"")</f>
        <v>0.04</v>
      </c>
      <c r="O8" s="17" t="str">
        <f>IFERROR(INDEX('Campus Data'!$B$13:$B$25, MATCH(LARGE('Campus Data'!$AO$13:$AO$25,ROWS($G$5:$G8)), 'Campus Data'!$AO$13:$AO$25,0)),"")</f>
        <v>TEXAS HIGH SCHOOL</v>
      </c>
      <c r="P8" s="5">
        <f>IFERROR(LARGE('Campus Data'!$AO$13:$AO$25,ROWS($G$5:$G8)),"")</f>
        <v>0.41166666666666668</v>
      </c>
    </row>
    <row r="9" spans="1:43" ht="20.100000000000001" customHeight="1" x14ac:dyDescent="0.25">
      <c r="C9" s="27" t="s">
        <v>29</v>
      </c>
      <c r="D9" s="28">
        <f>COUNTIF('Campus Data'!C12:N12, "&lt;&gt;#N/A")</f>
        <v>4</v>
      </c>
      <c r="F9" s="17" t="str">
        <f>IFERROR(INDEX('Campus Data'!$B$13:$B$25, MATCH(LARGE('Campus Data'!$AA$13:$AA$25,ROWS($G$5:$G9)), 'Campus Data'!$AA$13:$AA$25,0)),"")</f>
        <v>TEXAS P-TECH SCHOOL 6</v>
      </c>
      <c r="G9" s="5">
        <f>IFERROR(LARGE('Campus Data'!$AA$13:$AA$25,ROWS($G$5:$G9)),"")</f>
        <v>0.91749999999999998</v>
      </c>
      <c r="H9" s="3"/>
      <c r="I9" s="17" t="str">
        <f>IFERROR(INDEX('Campus Data'!$B$13:$B$25, MATCH(SMALL('Campus Data'!$AA$13:$AA$25,ROWS($G$5:$G9)), 'Campus Data'!$AA$13:$AA$25,0)), "")</f>
        <v>TEXAS P-TECH SCHOOL 3</v>
      </c>
      <c r="J9" s="5">
        <f>IFERROR(SMALL('Campus Data'!$AA$13:$AA$35,ROWS($G$5:$G9)), "")</f>
        <v>0.89249999999999996</v>
      </c>
      <c r="L9" s="17" t="str">
        <f>IFERROR(INDEX('Campus Data'!$B$13:$B$55, MATCH(LARGE('Campus Data'!$AN$13:$AN$55,ROWS($G$5:$G9)), 'Campus Data'!$AN$13:$AN$55,0)), "")</f>
        <v>TEXAS ELEMENTARY SCHOOL</v>
      </c>
      <c r="M9" s="5">
        <f>IFERROR(LARGE('Campus Data'!$AN$13:$AN$55,ROWS($G$5:$G9)),"")</f>
        <v>3.3333333333333326E-2</v>
      </c>
      <c r="O9" s="17" t="str">
        <f>IFERROR(INDEX('Campus Data'!$B$13:$B$25, MATCH(LARGE('Campus Data'!$AO$13:$AO$25,ROWS($G$5:$G9)), 'Campus Data'!$AO$13:$AO$25,0)),"")</f>
        <v>TEXAS HIGH SCHOOL</v>
      </c>
      <c r="P9" s="5">
        <f>IFERROR(LARGE('Campus Data'!$AO$13:$AO$25,ROWS($G$5:$G9)),"")</f>
        <v>0.41166666666666668</v>
      </c>
    </row>
  </sheetData>
  <mergeCells count="6">
    <mergeCell ref="F3:G3"/>
    <mergeCell ref="I3:J3"/>
    <mergeCell ref="C1:O1"/>
    <mergeCell ref="L3:M3"/>
    <mergeCell ref="C3:D3"/>
    <mergeCell ref="O3:P3"/>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Campus Data</vt:lpstr>
      <vt:lpstr>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Straub, Brooks</cp:lastModifiedBy>
  <cp:revision>1</cp:revision>
  <dcterms:created xsi:type="dcterms:W3CDTF">2022-07-21T19:35:07Z</dcterms:created>
  <dcterms:modified xsi:type="dcterms:W3CDTF">2022-07-21T19:35:30Z</dcterms:modified>
  <cp:category/>
  <cp:contentStatus/>
</cp:coreProperties>
</file>