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exasedu-my.sharepoint.com/personal/alice_keller_tea_texas_gov/Documents/Desktop/"/>
    </mc:Choice>
  </mc:AlternateContent>
  <xr:revisionPtr revIDLastSave="0" documentId="8_{F5458CE5-D03F-4D65-9E9A-90705D25C64B}" xr6:coauthVersionLast="47" xr6:coauthVersionMax="47" xr10:uidLastSave="{00000000-0000-0000-0000-000000000000}"/>
  <bookViews>
    <workbookView xWindow="1050" yWindow="-120" windowWidth="27870" windowHeight="16440" tabRatio="839" activeTab="2" xr2:uid="{3EF99F4B-F4C1-4BAB-B184-D5036C793209}"/>
  </bookViews>
  <sheets>
    <sheet name="Instructions" sheetId="2" r:id="rId1"/>
    <sheet name="START HERE!" sheetId="28" r:id="rId2"/>
    <sheet name="Decision 1" sheetId="1" r:id="rId3"/>
    <sheet name="Decision 2" sheetId="7" r:id="rId4"/>
    <sheet name="Decision 3" sheetId="9" r:id="rId5"/>
    <sheet name="Decision 4" sheetId="11" r:id="rId6"/>
    <sheet name="Decision 5" sheetId="13" r:id="rId7"/>
    <sheet name="Decision 6" sheetId="15" r:id="rId8"/>
    <sheet name="Decision 7" sheetId="16" r:id="rId9"/>
    <sheet name="Decision 8" sheetId="20" r:id="rId10"/>
    <sheet name="Decision 9" sheetId="23" r:id="rId11"/>
    <sheet name="Decision 10" sheetId="26" r:id="rId12"/>
    <sheet name="Budget Summary" sheetId="27"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 l="1"/>
  <c r="G13" i="1"/>
  <c r="D25" i="7"/>
  <c r="I34" i="7" l="1"/>
  <c r="D8" i="26"/>
  <c r="D38" i="23"/>
  <c r="G42" i="23" s="1"/>
  <c r="D23" i="23"/>
  <c r="D8" i="23"/>
  <c r="D26" i="9"/>
  <c r="D40" i="7"/>
  <c r="D8" i="7"/>
  <c r="D26" i="28"/>
  <c r="D25" i="20"/>
  <c r="I29" i="20" s="1"/>
  <c r="D10" i="20"/>
  <c r="D39" i="16"/>
  <c r="D24" i="16"/>
  <c r="D24" i="13"/>
  <c r="G30" i="13" s="1"/>
  <c r="D38" i="11"/>
  <c r="I42" i="11" s="1"/>
  <c r="D23" i="11"/>
  <c r="G31" i="9" l="1"/>
  <c r="I31" i="9"/>
  <c r="I30" i="9"/>
  <c r="G30" i="9"/>
  <c r="G32" i="9"/>
  <c r="G43" i="16"/>
  <c r="I44" i="16"/>
  <c r="G44" i="16"/>
  <c r="I46" i="16"/>
  <c r="G46" i="16"/>
  <c r="G17" i="7"/>
  <c r="I13" i="7"/>
  <c r="I17" i="7"/>
  <c r="G13" i="7"/>
  <c r="G27" i="11"/>
  <c r="I32" i="11"/>
  <c r="G32" i="11"/>
  <c r="G47" i="7"/>
  <c r="G46" i="7"/>
  <c r="I47" i="7"/>
  <c r="I46" i="7"/>
  <c r="G13" i="23"/>
  <c r="I14" i="23"/>
  <c r="I13" i="23"/>
  <c r="I12" i="23"/>
  <c r="G29" i="23"/>
  <c r="I28" i="23"/>
  <c r="I27" i="23"/>
  <c r="I29" i="23"/>
  <c r="G14" i="20"/>
  <c r="I14" i="20"/>
  <c r="I17" i="20"/>
  <c r="I16" i="20"/>
  <c r="I28" i="16"/>
  <c r="I31" i="16"/>
  <c r="I30" i="16"/>
  <c r="G16" i="23"/>
  <c r="G30" i="23"/>
  <c r="G14" i="23"/>
  <c r="G31" i="23"/>
  <c r="I31" i="23"/>
  <c r="G27" i="23"/>
  <c r="I16" i="23"/>
  <c r="G12" i="23"/>
  <c r="G28" i="23"/>
  <c r="G29" i="20"/>
  <c r="G31" i="7"/>
  <c r="I31" i="7"/>
  <c r="G34" i="7"/>
  <c r="G31" i="16"/>
  <c r="G30" i="16"/>
  <c r="G28" i="16"/>
  <c r="G17" i="20"/>
  <c r="I33" i="13"/>
  <c r="G16" i="20"/>
  <c r="I29" i="13"/>
  <c r="G29" i="13"/>
  <c r="I28" i="13"/>
  <c r="I35" i="9"/>
  <c r="I49" i="7"/>
  <c r="I44" i="7"/>
  <c r="G44" i="7"/>
  <c r="G44" i="23"/>
  <c r="G32" i="23"/>
  <c r="G45" i="23"/>
  <c r="I43" i="23"/>
  <c r="G43" i="23"/>
  <c r="I45" i="23"/>
  <c r="I44" i="23"/>
  <c r="I47" i="23"/>
  <c r="I42" i="23"/>
  <c r="I32" i="23"/>
  <c r="G47" i="23"/>
  <c r="I30" i="23"/>
  <c r="G32" i="20"/>
  <c r="G34" i="20"/>
  <c r="I32" i="20"/>
  <c r="I31" i="20"/>
  <c r="G31" i="20"/>
  <c r="I30" i="20"/>
  <c r="G30" i="20"/>
  <c r="I34" i="20"/>
  <c r="I19" i="20"/>
  <c r="G19" i="20"/>
  <c r="I33" i="16"/>
  <c r="G45" i="16"/>
  <c r="G33" i="16"/>
  <c r="I45" i="16"/>
  <c r="I48" i="16"/>
  <c r="I43" i="16"/>
  <c r="G48" i="16"/>
  <c r="G33" i="13"/>
  <c r="I31" i="13"/>
  <c r="G31" i="13"/>
  <c r="I30" i="13"/>
  <c r="G28" i="13"/>
  <c r="G47" i="11"/>
  <c r="I44" i="11"/>
  <c r="G43" i="11"/>
  <c r="G42" i="11"/>
  <c r="I45" i="11"/>
  <c r="G45" i="11"/>
  <c r="G44" i="11"/>
  <c r="I43" i="11"/>
  <c r="I47" i="11"/>
  <c r="I27" i="11"/>
  <c r="G35" i="9"/>
  <c r="I32" i="9"/>
  <c r="G49" i="7"/>
  <c r="G34" i="11" l="1"/>
  <c r="F12" i="27"/>
  <c r="I36" i="7"/>
  <c r="G21" i="20"/>
  <c r="G36" i="7"/>
  <c r="I35" i="13"/>
  <c r="G49" i="11"/>
  <c r="G51" i="7"/>
  <c r="I35" i="16"/>
  <c r="I37" i="9"/>
  <c r="I34" i="23"/>
  <c r="G37" i="9"/>
  <c r="I51" i="7"/>
  <c r="G49" i="23"/>
  <c r="I49" i="23"/>
  <c r="G34" i="23"/>
  <c r="I36" i="20"/>
  <c r="G36" i="20"/>
  <c r="I21" i="20"/>
  <c r="G50" i="16"/>
  <c r="G35" i="16"/>
  <c r="I50" i="16"/>
  <c r="G35" i="13"/>
  <c r="I49" i="11"/>
  <c r="I34" i="11"/>
  <c r="I12" i="26" l="1"/>
  <c r="F8" i="27" s="1"/>
  <c r="D8" i="16"/>
  <c r="G13" i="16" s="1"/>
  <c r="D8" i="15"/>
  <c r="D8" i="13"/>
  <c r="D8" i="11"/>
  <c r="C26" i="28"/>
  <c r="D8" i="9"/>
  <c r="G17" i="9" s="1"/>
  <c r="D8" i="1"/>
  <c r="D9" i="27" l="1"/>
  <c r="I12" i="1"/>
  <c r="G12" i="1"/>
  <c r="I12" i="13"/>
  <c r="G12" i="13"/>
  <c r="G13" i="26"/>
  <c r="I17" i="26"/>
  <c r="G14" i="26"/>
  <c r="G12" i="26"/>
  <c r="I13" i="26"/>
  <c r="F9" i="27" s="1"/>
  <c r="G17" i="26"/>
  <c r="I15" i="26"/>
  <c r="G15" i="1"/>
  <c r="I13" i="16"/>
  <c r="G17" i="13"/>
  <c r="I17" i="13"/>
  <c r="I14" i="26"/>
  <c r="F10" i="27" s="1"/>
  <c r="G17" i="15"/>
  <c r="I13" i="15"/>
  <c r="G14" i="15"/>
  <c r="I14" i="15"/>
  <c r="I12" i="15"/>
  <c r="G15" i="15"/>
  <c r="G13" i="15"/>
  <c r="I15" i="15"/>
  <c r="I17" i="15"/>
  <c r="G12" i="15"/>
  <c r="I17" i="16"/>
  <c r="G17" i="23"/>
  <c r="G15" i="23"/>
  <c r="I15" i="23"/>
  <c r="F11" i="27" s="1"/>
  <c r="I17" i="11"/>
  <c r="I12" i="11"/>
  <c r="G17" i="11"/>
  <c r="I14" i="11"/>
  <c r="I13" i="11"/>
  <c r="G12" i="11"/>
  <c r="G14" i="11"/>
  <c r="G13" i="11"/>
  <c r="G15" i="26"/>
  <c r="I17" i="23"/>
  <c r="I17" i="9"/>
  <c r="I14" i="9"/>
  <c r="I15" i="1"/>
  <c r="I14" i="1"/>
  <c r="G17" i="16"/>
  <c r="G19" i="16" s="1"/>
  <c r="G14" i="9"/>
  <c r="G19" i="9" s="1"/>
  <c r="G19" i="7"/>
  <c r="G14" i="1"/>
  <c r="D13" i="27" l="1"/>
  <c r="D8" i="27"/>
  <c r="D10" i="27"/>
  <c r="I19" i="13"/>
  <c r="F13" i="27"/>
  <c r="F15" i="27" s="1"/>
  <c r="D11" i="27"/>
  <c r="G19" i="13"/>
  <c r="I19" i="26"/>
  <c r="G19" i="26"/>
  <c r="I19" i="23"/>
  <c r="I19" i="16"/>
  <c r="I19" i="7"/>
  <c r="I19" i="15"/>
  <c r="I19" i="9"/>
  <c r="G19" i="11"/>
  <c r="G19" i="15"/>
  <c r="G19" i="23"/>
  <c r="I19" i="11"/>
  <c r="I19" i="1"/>
  <c r="G19" i="1"/>
  <c r="D15" i="27" l="1"/>
</calcChain>
</file>

<file path=xl/sharedStrings.xml><?xml version="1.0" encoding="utf-8"?>
<sst xmlns="http://schemas.openxmlformats.org/spreadsheetml/2006/main" count="590" uniqueCount="118">
  <si>
    <t>Grant Funds awarded</t>
  </si>
  <si>
    <t>Budget Object Code</t>
  </si>
  <si>
    <t>LEA Budget</t>
  </si>
  <si>
    <t>6100 - Payroll</t>
  </si>
  <si>
    <t>6200 - Professional and Contracted Services</t>
  </si>
  <si>
    <t>6300 - Supplies and Materials</t>
  </si>
  <si>
    <t>6400 - Other Operating Costs</t>
  </si>
  <si>
    <t>6600 - Capital Outlay</t>
  </si>
  <si>
    <t>Direct Administrative Costs</t>
  </si>
  <si>
    <t>Total</t>
  </si>
  <si>
    <t>Suggested General Guidance</t>
  </si>
  <si>
    <t>Suggested Budget Amount</t>
  </si>
  <si>
    <t>Up to 25% of decision point allotment</t>
  </si>
  <si>
    <t>Not allowable</t>
  </si>
  <si>
    <t>LEAs must use funds to contract directly with state approved vendor</t>
  </si>
  <si>
    <t>At least 90% of decision point allotment</t>
  </si>
  <si>
    <t>Not Allowable</t>
  </si>
  <si>
    <t>10% of decision point allotment</t>
  </si>
  <si>
    <t>Decision 2a.1 &amp; 2a.2</t>
  </si>
  <si>
    <t>Funded From</t>
  </si>
  <si>
    <t>Decision 1b</t>
  </si>
  <si>
    <t>Decision 2c</t>
  </si>
  <si>
    <t>LEA must pay salaries excess funds must support FTEs including allocation of stipends for teachers meeting TEA stipend requirements</t>
  </si>
  <si>
    <t>At least 70% of allotment for decision point</t>
  </si>
  <si>
    <t>Up to 20% of decision point allotment</t>
  </si>
  <si>
    <t>Decision 3b</t>
  </si>
  <si>
    <t>At least 95% of decsion point allotment</t>
  </si>
  <si>
    <t>LEAs must use funds to purchase directly from state approved vendor list (SAVL)</t>
  </si>
  <si>
    <t>Decision 3e</t>
  </si>
  <si>
    <t>LEA has full flexibility to determine locally how to expend funds with TCB online courses</t>
  </si>
  <si>
    <t>Decision 4a</t>
  </si>
  <si>
    <t>LEA must use up to $7,500 or $18,000 for participating candidate</t>
  </si>
  <si>
    <t>Allowable</t>
  </si>
  <si>
    <t>LEAs may use up to $500 or $1,000 per candidate for direct admin costs</t>
  </si>
  <si>
    <t>Decision 4b</t>
  </si>
  <si>
    <t>LEA must give $5,000 or $10,000 stipend for participating candidate</t>
  </si>
  <si>
    <t>Decision 5a</t>
  </si>
  <si>
    <t>Must pay residents $20,000 stipend annually</t>
  </si>
  <si>
    <t>Required</t>
  </si>
  <si>
    <t>Decision 5b</t>
  </si>
  <si>
    <t>Decision 6</t>
  </si>
  <si>
    <t>LEAs participating in VTTC will be required to utilize the contracted vendors as part of this program</t>
  </si>
  <si>
    <t>Decision 7a</t>
  </si>
  <si>
    <t xml:space="preserve">LEA must use funds to purchase directly from state approved vendor. </t>
  </si>
  <si>
    <t>95% of allocation for decision point</t>
  </si>
  <si>
    <t>5% of decsion point allotment</t>
  </si>
  <si>
    <t>LEAs must pay salaries or stipends</t>
  </si>
  <si>
    <t>At least 70% of decision point allotment</t>
  </si>
  <si>
    <t>Excess funds must be used to support FTEs</t>
  </si>
  <si>
    <t>Decision 7c</t>
  </si>
  <si>
    <t xml:space="preserve">LEA has full flexibility to determine locally how to expend funds </t>
  </si>
  <si>
    <t>Decision 4c</t>
  </si>
  <si>
    <t>Dual Credit costs</t>
  </si>
  <si>
    <t>Up to $5,000</t>
  </si>
  <si>
    <t>Items related to the implementation and growth of E&amp;T programs and organizations</t>
  </si>
  <si>
    <t>Travel to TEA GYO institute</t>
  </si>
  <si>
    <t>Up to $5,000 for items related to the implementation and growth of E&amp;T programs and organizations, including dual credit costs.</t>
  </si>
  <si>
    <t>Up to $7,000</t>
  </si>
  <si>
    <t>Decision 8b</t>
  </si>
  <si>
    <t>At least 70% pf decision point allotment</t>
  </si>
  <si>
    <t>Excess funds must support FTEs</t>
  </si>
  <si>
    <t>LEA has complete flexibility in funds to meet outcomes and assurances</t>
  </si>
  <si>
    <t xml:space="preserve">LEA must use funds in alignment with P-TECH Blueprint and Roadmap to Opening. LEA has flexibility in budgeting funds. </t>
  </si>
  <si>
    <t xml:space="preserve">Field trips are only allowable in the 2023-2024 SY. </t>
  </si>
  <si>
    <t xml:space="preserve">LEA must use funds in alignment with P-TECH Blueprint to expand their current program. LEA has flexibility in budgeting funds. </t>
  </si>
  <si>
    <t>Decision 9b</t>
  </si>
  <si>
    <t>Decision 9a</t>
  </si>
  <si>
    <t>Decision 8c</t>
  </si>
  <si>
    <t xml:space="preserve">LEA will use funds to get either a Master’s degree or if they have a Master’s degree get 18 graduate hours in a subject area so they can teach college courses for dual credit. </t>
  </si>
  <si>
    <t>Decision 10a &amp; 10b</t>
  </si>
  <si>
    <t xml:space="preserve">LEA must use funds in alignment to TEA budget guidance for each school action </t>
  </si>
  <si>
    <t>Up to 40% of decision point allotment</t>
  </si>
  <si>
    <t>Up to 55% of decision point allotment</t>
  </si>
  <si>
    <t>Suggested Budget</t>
  </si>
  <si>
    <t>Grant Funds Awarded</t>
  </si>
  <si>
    <t>5% of decision point allotment</t>
  </si>
  <si>
    <t>$5,000 per resident must be used for grant activities</t>
  </si>
  <si>
    <t>ESSER LEA Budget</t>
  </si>
  <si>
    <t>GR 
LEA Budget</t>
  </si>
  <si>
    <t>Decision 2a.1&amp;2a.2</t>
  </si>
  <si>
    <t>Decision 7b</t>
  </si>
  <si>
    <t>Decision 9c</t>
  </si>
  <si>
    <t>Decisions 10a&amp;10b</t>
  </si>
  <si>
    <t>Total Award Amount</t>
  </si>
  <si>
    <t>Use this tab to complete the budget summary in eGrants</t>
  </si>
  <si>
    <t>The suggested budget is a percentage split as an example. The LEA has fleibility to adjust.</t>
  </si>
  <si>
    <t>1. LEAs use this guidance budget calculator to help calclulate a total budget summary to input in the eGrants system. This tool will flow to a final summary tab displaying a budget summary for each possible funding source: General Revenue and ESSER III</t>
  </si>
  <si>
    <t xml:space="preserve">Fill this tab with award amounts for each decision point. If a decision point was not selected or awarded, leave the zero in place. </t>
  </si>
  <si>
    <t>Instructions for using this calculator:</t>
  </si>
  <si>
    <t>Other helpful guidance:</t>
  </si>
  <si>
    <t>Decision 2</t>
  </si>
  <si>
    <t>The suggested budget is a percentage split as an example. The LEA has flexibility to adjust.</t>
  </si>
  <si>
    <t>2. Begin on "START HERE!" tab.</t>
  </si>
  <si>
    <t>4. Navigate to the named tabs for each decision point awarded and accepted by the LEA.</t>
  </si>
  <si>
    <t>ESSER Award Amount</t>
  </si>
  <si>
    <t>GR Award Amount</t>
  </si>
  <si>
    <t>3. For each decision point the LEA is awarded enter the total dollar amount in cell the corresponding cells in Column C if the decision is ESSER funded or Column D if the decision is GR funded. Enter whole dollars only.</t>
  </si>
  <si>
    <t>5. The "Suggested Budget" column G will autocalulate for recommended budget amounts and remain uneditable.</t>
  </si>
  <si>
    <t>ESSER III</t>
  </si>
  <si>
    <t>Decision 2b</t>
  </si>
  <si>
    <t>General Revenue</t>
  </si>
  <si>
    <t>Any technology or data resources aligned to responsibilities as Data Fellow</t>
  </si>
  <si>
    <r>
      <t xml:space="preserve">Direct Administrative Costs may include:
</t>
    </r>
    <r>
      <rPr>
        <sz val="10"/>
        <color theme="1"/>
        <rFont val="Calibri"/>
        <family val="2"/>
        <scheme val="minor"/>
      </rPr>
      <t xml:space="preserve">Accounting and other fiscal activities, including reporting expenditures to TEA
</t>
    </r>
    <r>
      <rPr>
        <sz val="11"/>
        <color theme="1"/>
        <rFont val="Calibri"/>
        <family val="2"/>
        <scheme val="minor"/>
      </rPr>
      <t>• Auditing
• Overall program administration
• Evaluating and reporting on the progress and results of the grant program
• Monitoring compliance with the program requirements
• Salaries and benefits for staff who supervise activities of program staff
• Insurance that protects the subgrantee
• Direct administrative costs included in an approved direct cost allocation plan</t>
    </r>
  </si>
  <si>
    <t>6. The "LEA Budget" column will autocalculate for the recommended budget. The LEA may adjust this column to meet its needs while being mindful of the recommended guidance.</t>
  </si>
  <si>
    <t>This TCLAS Budget Planning Calculator is intended to be a tool to support the LEA in meeting budget requirements and guidance for each decision point. The LEA has flexibiltiy to budget to best meet the needs of the LEA and the outcomes/assurances of each decision point.</t>
  </si>
  <si>
    <t>8. The LEA will use the "Budget Summary" tab to support submission of the eGrants Budget Summary</t>
  </si>
  <si>
    <t>9. The LEA is responsible for budgeting based on recommendations to meet the outcomes and assurances aligned to each decision point.</t>
  </si>
  <si>
    <r>
      <t>Please reach out to</t>
    </r>
    <r>
      <rPr>
        <b/>
        <u/>
        <sz val="14"/>
        <color theme="1"/>
        <rFont val="Calibri"/>
        <family val="2"/>
        <scheme val="minor"/>
      </rPr>
      <t xml:space="preserve"> alice.keller@tea.texas.gov</t>
    </r>
    <r>
      <rPr>
        <b/>
        <sz val="14"/>
        <color theme="1"/>
        <rFont val="Calibri"/>
        <family val="2"/>
        <scheme val="minor"/>
      </rPr>
      <t xml:space="preserve"> with questions about this tool.</t>
    </r>
  </si>
  <si>
    <t>7. If the LEA chooses to adjust the "LEA Budget" column the total cell will highlight red if the total budgeted amount does not equal the award amount.</t>
  </si>
  <si>
    <t>One estimated in-person learning community session in 2021-2022 for three members of the steering committee</t>
  </si>
  <si>
    <t>This suggested budget is a percentage split as an example. The LEA has flexibility to adjust as needed to meet district needs and decision point outcomes.</t>
  </si>
  <si>
    <t>About 80% of decision point award should be budgeted</t>
  </si>
  <si>
    <t>About 20% of decision point award should be budgeted.</t>
  </si>
  <si>
    <t>LEA may contract with partner for Data Fellow FTE (still responsible for meeting all assurances)</t>
  </si>
  <si>
    <t>This page of the budget calculator autocalculates to split the expense of the Data Fellow FTE between 6100 and 6200 budget object codes. Please be aware that an LEA may choose to budget the entirity of the Data Fellow FTE in either 6100-Payroll for staff members or 6200-Professional and Contracted Services as needed by the LEA to best meet the outcomes and assurances of the decision point.</t>
  </si>
  <si>
    <t>Allowable to at least 60% of allotment if using a subcontracted partner as Data Fellow FTE for decision point</t>
  </si>
  <si>
    <t>Allowable to at leasta 60% of allotment if using a staff member as Data Fellow FTE for decision point</t>
  </si>
  <si>
    <t>LEA must pay salaries or stipends; excess funds must support Data Fellow FTE's responsibilities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</si>
</sst>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5"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color theme="0"/>
      <name val="Calibri"/>
      <family val="2"/>
      <scheme val="minor"/>
    </font>
    <font>
      <b/>
      <u/>
      <sz val="14"/>
      <color theme="1"/>
      <name val="Calibri"/>
      <family val="2"/>
      <scheme val="minor"/>
    </font>
    <font>
      <u/>
      <sz val="14"/>
      <color theme="1"/>
      <name val="Calibri"/>
      <family val="2"/>
      <scheme val="minor"/>
    </font>
    <font>
      <sz val="14"/>
      <color theme="1"/>
      <name val="Calibri"/>
      <family val="2"/>
      <scheme val="minor"/>
    </font>
    <font>
      <sz val="16"/>
      <color theme="1"/>
      <name val="Calibri"/>
      <family val="2"/>
      <scheme val="minor"/>
    </font>
    <font>
      <b/>
      <sz val="16"/>
      <color theme="0"/>
      <name val="Calibri"/>
      <family val="2"/>
      <scheme val="minor"/>
    </font>
    <font>
      <b/>
      <sz val="16"/>
      <color theme="1"/>
      <name val="Calibri"/>
      <family val="2"/>
      <scheme val="minor"/>
    </font>
    <font>
      <sz val="12"/>
      <color theme="1"/>
      <name val="Calibri"/>
      <family val="2"/>
      <scheme val="minor"/>
    </font>
    <font>
      <b/>
      <sz val="18"/>
      <color theme="1"/>
      <name val="Calibri"/>
      <family val="2"/>
      <scheme val="minor"/>
    </font>
    <font>
      <b/>
      <sz val="20"/>
      <color theme="1"/>
      <name val="Calibri"/>
      <family val="2"/>
      <scheme val="minor"/>
    </font>
    <font>
      <sz val="10"/>
      <color theme="1"/>
      <name val="Calibri"/>
      <family val="2"/>
      <scheme val="minor"/>
    </font>
  </fonts>
  <fills count="11">
    <fill>
      <patternFill patternType="none"/>
    </fill>
    <fill>
      <patternFill patternType="gray125"/>
    </fill>
    <fill>
      <patternFill patternType="solid">
        <fgColor theme="4" tint="-0.249977111117893"/>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205">
    <xf numFmtId="0" fontId="0" fillId="0" borderId="0" xfId="0"/>
    <xf numFmtId="0" fontId="1" fillId="0" borderId="0" xfId="0" applyFont="1"/>
    <xf numFmtId="0" fontId="0" fillId="0" borderId="0" xfId="0" applyAlignment="1">
      <alignment horizontal="lef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3" borderId="1" xfId="0" applyFill="1" applyBorder="1" applyAlignment="1">
      <alignment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0" fillId="3" borderId="15" xfId="0" applyFill="1" applyBorder="1" applyAlignment="1">
      <alignment wrapText="1"/>
    </xf>
    <xf numFmtId="0" fontId="6" fillId="3" borderId="0" xfId="0" applyFont="1" applyFill="1" applyBorder="1" applyAlignment="1">
      <alignment horizontal="center" wrapText="1"/>
    </xf>
    <xf numFmtId="0" fontId="5" fillId="3" borderId="16" xfId="0" applyFont="1" applyFill="1" applyBorder="1" applyAlignment="1">
      <alignment horizontal="center" wrapText="1"/>
    </xf>
    <xf numFmtId="0" fontId="5" fillId="3" borderId="7" xfId="0" applyFont="1" applyFill="1" applyBorder="1" applyAlignment="1">
      <alignment horizontal="center" wrapText="1"/>
    </xf>
    <xf numFmtId="0" fontId="5" fillId="3" borderId="0" xfId="0" applyFont="1" applyFill="1" applyBorder="1" applyAlignment="1">
      <alignment horizontal="center" wrapText="1"/>
    </xf>
    <xf numFmtId="0" fontId="0" fillId="3" borderId="16" xfId="0" applyFill="1" applyBorder="1" applyAlignment="1">
      <alignment wrapText="1"/>
    </xf>
    <xf numFmtId="0" fontId="0" fillId="3" borderId="9" xfId="0" applyFill="1" applyBorder="1" applyAlignment="1">
      <alignment wrapText="1"/>
    </xf>
    <xf numFmtId="0" fontId="2" fillId="3" borderId="13" xfId="0" applyFont="1" applyFill="1" applyBorder="1" applyAlignment="1">
      <alignment horizontal="left" vertical="center" wrapText="1"/>
    </xf>
    <xf numFmtId="0" fontId="0" fillId="3" borderId="14" xfId="0" applyFill="1" applyBorder="1" applyAlignment="1">
      <alignment wrapText="1"/>
    </xf>
    <xf numFmtId="0" fontId="0" fillId="3" borderId="18" xfId="0" applyFill="1" applyBorder="1" applyAlignment="1">
      <alignment wrapText="1"/>
    </xf>
    <xf numFmtId="0" fontId="0" fillId="3" borderId="8" xfId="0" applyFill="1" applyBorder="1" applyAlignment="1">
      <alignment wrapText="1"/>
    </xf>
    <xf numFmtId="0" fontId="0" fillId="3" borderId="6" xfId="0" applyFill="1" applyBorder="1" applyAlignment="1">
      <alignment wrapText="1"/>
    </xf>
    <xf numFmtId="0" fontId="4" fillId="0" borderId="0" xfId="0" applyFont="1" applyFill="1" applyAlignment="1">
      <alignment horizontal="left" vertical="center"/>
    </xf>
    <xf numFmtId="0" fontId="1" fillId="0" borderId="0" xfId="0" applyFont="1" applyFill="1"/>
    <xf numFmtId="0" fontId="0" fillId="0" borderId="0" xfId="0" applyFill="1" applyAlignment="1">
      <alignment horizontal="left" vertical="center"/>
    </xf>
    <xf numFmtId="0" fontId="1" fillId="0" borderId="0" xfId="0" applyFont="1" applyAlignment="1">
      <alignment wrapText="1"/>
    </xf>
    <xf numFmtId="0" fontId="1" fillId="0" borderId="19"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5" fillId="0" borderId="2" xfId="0" applyFont="1" applyBorder="1" applyAlignment="1">
      <alignment horizontal="center" vertical="center" wrapText="1"/>
    </xf>
    <xf numFmtId="0" fontId="6" fillId="3" borderId="7" xfId="0" applyFont="1" applyFill="1" applyBorder="1" applyAlignment="1">
      <alignment horizontal="center" vertical="center" wrapText="1"/>
    </xf>
    <xf numFmtId="0" fontId="5" fillId="0" borderId="3" xfId="0" applyFont="1" applyBorder="1" applyAlignment="1">
      <alignment horizontal="center" vertical="center" wrapText="1"/>
    </xf>
    <xf numFmtId="0" fontId="0" fillId="3" borderId="0" xfId="0" applyFill="1"/>
    <xf numFmtId="0" fontId="5" fillId="0" borderId="10" xfId="0" applyFont="1" applyBorder="1" applyAlignment="1">
      <alignment horizontal="center" vertical="center" wrapText="1"/>
    </xf>
    <xf numFmtId="0" fontId="5" fillId="3" borderId="7" xfId="0" applyFont="1" applyFill="1" applyBorder="1" applyAlignment="1">
      <alignment horizontal="center" vertical="center" wrapText="1"/>
    </xf>
    <xf numFmtId="0" fontId="0" fillId="3" borderId="0" xfId="0" applyFill="1" applyAlignment="1">
      <alignment vertical="center"/>
    </xf>
    <xf numFmtId="0" fontId="0" fillId="0" borderId="0" xfId="0" applyAlignment="1">
      <alignment vertical="center"/>
    </xf>
    <xf numFmtId="0" fontId="5" fillId="3" borderId="13"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3" borderId="1" xfId="0" applyFill="1" applyBorder="1" applyAlignment="1">
      <alignment vertical="center"/>
    </xf>
    <xf numFmtId="0" fontId="7" fillId="3" borderId="0" xfId="0" applyFont="1" applyFill="1" applyAlignment="1">
      <alignment horizontal="center" vertical="center"/>
    </xf>
    <xf numFmtId="164" fontId="7" fillId="3" borderId="11"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164" fontId="7" fillId="3" borderId="17" xfId="0" applyNumberFormat="1" applyFont="1" applyFill="1" applyBorder="1" applyAlignment="1">
      <alignment horizontal="center" vertical="center" wrapText="1"/>
    </xf>
    <xf numFmtId="0" fontId="9" fillId="2" borderId="23" xfId="0" applyFont="1" applyFill="1" applyBorder="1" applyAlignment="1">
      <alignment horizontal="left" vertical="center"/>
    </xf>
    <xf numFmtId="0" fontId="8" fillId="0" borderId="24" xfId="0" applyFont="1" applyBorder="1"/>
    <xf numFmtId="0" fontId="0" fillId="3" borderId="26" xfId="0" applyFill="1" applyBorder="1"/>
    <xf numFmtId="0" fontId="0" fillId="3" borderId="0" xfId="0" applyFill="1" applyBorder="1"/>
    <xf numFmtId="165" fontId="7" fillId="0" borderId="6" xfId="0" applyNumberFormat="1" applyFont="1" applyBorder="1" applyAlignment="1">
      <alignment horizontal="center" vertical="center"/>
    </xf>
    <xf numFmtId="0" fontId="0" fillId="3" borderId="27" xfId="0" applyFill="1" applyBorder="1"/>
    <xf numFmtId="165" fontId="7" fillId="0" borderId="12" xfId="0" applyNumberFormat="1" applyFont="1" applyBorder="1" applyAlignment="1">
      <alignment horizontal="center" vertical="center"/>
    </xf>
    <xf numFmtId="0" fontId="3" fillId="0" borderId="5" xfId="0" applyFont="1" applyBorder="1" applyAlignment="1">
      <alignment horizontal="left" vertical="center" wrapText="1"/>
    </xf>
    <xf numFmtId="0" fontId="3" fillId="0" borderId="0" xfId="0" applyFont="1"/>
    <xf numFmtId="165" fontId="10" fillId="0" borderId="25" xfId="0" applyNumberFormat="1" applyFont="1" applyBorder="1" applyAlignment="1">
      <alignment vertical="center"/>
    </xf>
    <xf numFmtId="165" fontId="0" fillId="0" borderId="0" xfId="0" applyNumberFormat="1"/>
    <xf numFmtId="0" fontId="9" fillId="2" borderId="20" xfId="0" applyFont="1" applyFill="1" applyBorder="1" applyAlignment="1">
      <alignment horizontal="left" vertical="center"/>
    </xf>
    <xf numFmtId="0" fontId="8" fillId="3" borderId="21" xfId="0" applyFont="1" applyFill="1" applyBorder="1"/>
    <xf numFmtId="165" fontId="10" fillId="0" borderId="22" xfId="0" applyNumberFormat="1" applyFont="1" applyBorder="1" applyAlignment="1">
      <alignment vertical="center"/>
    </xf>
    <xf numFmtId="165" fontId="7" fillId="3" borderId="0" xfId="0" applyNumberFormat="1" applyFont="1" applyFill="1" applyAlignment="1">
      <alignment horizontal="center" vertical="center"/>
    </xf>
    <xf numFmtId="165" fontId="0" fillId="3" borderId="0" xfId="0" applyNumberFormat="1" applyFill="1" applyAlignment="1">
      <alignment vertical="center"/>
    </xf>
    <xf numFmtId="0" fontId="12" fillId="0" borderId="0" xfId="0" applyFont="1"/>
    <xf numFmtId="0" fontId="13" fillId="0" borderId="0" xfId="0" applyFont="1"/>
    <xf numFmtId="0" fontId="0" fillId="3" borderId="27" xfId="0" applyFill="1" applyBorder="1" applyAlignment="1">
      <alignment wrapText="1"/>
    </xf>
    <xf numFmtId="0" fontId="0" fillId="3" borderId="28" xfId="0" applyFill="1" applyBorder="1" applyAlignment="1">
      <alignment wrapText="1"/>
    </xf>
    <xf numFmtId="0" fontId="5" fillId="3" borderId="0" xfId="0" applyFont="1" applyFill="1" applyBorder="1" applyAlignment="1">
      <alignment wrapText="1"/>
    </xf>
    <xf numFmtId="0" fontId="5" fillId="3" borderId="37" xfId="0" applyFont="1" applyFill="1" applyBorder="1" applyAlignment="1">
      <alignment wrapText="1"/>
    </xf>
    <xf numFmtId="0" fontId="0" fillId="3" borderId="36" xfId="0" applyFill="1" applyBorder="1" applyAlignment="1">
      <alignment wrapText="1"/>
    </xf>
    <xf numFmtId="0" fontId="0" fillId="3" borderId="0" xfId="0" applyFill="1" applyBorder="1" applyAlignment="1">
      <alignment wrapText="1"/>
    </xf>
    <xf numFmtId="0" fontId="0" fillId="3" borderId="39" xfId="0" applyFill="1" applyBorder="1" applyAlignment="1">
      <alignment wrapText="1"/>
    </xf>
    <xf numFmtId="0" fontId="12" fillId="0" borderId="0" xfId="0" applyFont="1" applyAlignment="1">
      <alignment vertical="center"/>
    </xf>
    <xf numFmtId="0" fontId="2" fillId="0" borderId="0" xfId="0" applyFont="1" applyFill="1" applyBorder="1" applyAlignment="1">
      <alignment horizontal="left" vertical="center" wrapText="1"/>
    </xf>
    <xf numFmtId="0" fontId="0" fillId="0" borderId="0" xfId="0" applyFill="1" applyBorder="1" applyAlignment="1">
      <alignment horizontal="center" wrapText="1"/>
    </xf>
    <xf numFmtId="165" fontId="7" fillId="0" borderId="0" xfId="0" applyNumberFormat="1" applyFont="1" applyFill="1" applyBorder="1" applyAlignment="1">
      <alignment horizontal="center" vertical="center" wrapText="1"/>
    </xf>
    <xf numFmtId="0" fontId="7" fillId="0" borderId="0" xfId="0" applyFont="1" applyFill="1" applyAlignment="1">
      <alignment horizontal="center" vertical="center"/>
    </xf>
    <xf numFmtId="165" fontId="7" fillId="0" borderId="0" xfId="0" applyNumberFormat="1" applyFont="1" applyFill="1" applyBorder="1" applyAlignment="1">
      <alignment horizontal="center" vertical="center"/>
    </xf>
    <xf numFmtId="0" fontId="0" fillId="0" borderId="0" xfId="0" applyFill="1"/>
    <xf numFmtId="0" fontId="5" fillId="6" borderId="10" xfId="0" applyFont="1" applyFill="1" applyBorder="1" applyAlignment="1">
      <alignment horizontal="center" vertical="center" wrapText="1"/>
    </xf>
    <xf numFmtId="165" fontId="7" fillId="6" borderId="11" xfId="0" applyNumberFormat="1" applyFont="1" applyFill="1" applyBorder="1" applyAlignment="1">
      <alignment horizontal="center" vertical="center" wrapText="1"/>
    </xf>
    <xf numFmtId="165" fontId="7" fillId="6" borderId="12"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165" fontId="7" fillId="7" borderId="1" xfId="0" applyNumberFormat="1"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xf numFmtId="165" fontId="7" fillId="3" borderId="10" xfId="0" applyNumberFormat="1" applyFont="1" applyFill="1" applyBorder="1"/>
    <xf numFmtId="165" fontId="7" fillId="3" borderId="11" xfId="0" applyNumberFormat="1" applyFont="1" applyFill="1" applyBorder="1"/>
    <xf numFmtId="165" fontId="7" fillId="3" borderId="12" xfId="0" applyNumberFormat="1" applyFont="1" applyFill="1" applyBorder="1"/>
    <xf numFmtId="0" fontId="12" fillId="0" borderId="0" xfId="0" applyFont="1" applyFill="1" applyAlignment="1">
      <alignment horizontal="left" vertical="center"/>
    </xf>
    <xf numFmtId="0" fontId="2" fillId="0" borderId="1" xfId="0" applyFont="1" applyBorder="1" applyAlignment="1">
      <alignment horizontal="left" vertical="center" wrapText="1"/>
    </xf>
    <xf numFmtId="165" fontId="10" fillId="0" borderId="1" xfId="0" applyNumberFormat="1" applyFont="1" applyBorder="1" applyAlignment="1">
      <alignment vertical="center"/>
    </xf>
    <xf numFmtId="0" fontId="9" fillId="2" borderId="1" xfId="0" applyFont="1" applyFill="1" applyBorder="1" applyAlignment="1">
      <alignment horizontal="left" vertical="center"/>
    </xf>
    <xf numFmtId="0" fontId="8" fillId="0" borderId="1" xfId="0" applyFont="1" applyBorder="1"/>
    <xf numFmtId="0" fontId="0" fillId="6" borderId="1" xfId="0" applyFill="1" applyBorder="1" applyAlignment="1">
      <alignment wrapText="1"/>
    </xf>
    <xf numFmtId="0" fontId="0" fillId="6" borderId="1" xfId="0" applyFill="1" applyBorder="1" applyAlignment="1">
      <alignment vertical="center" wrapText="1"/>
    </xf>
    <xf numFmtId="0" fontId="0" fillId="3" borderId="37" xfId="0" applyFill="1" applyBorder="1" applyAlignment="1">
      <alignment wrapText="1"/>
    </xf>
    <xf numFmtId="0" fontId="3" fillId="7" borderId="10" xfId="0" applyFont="1" applyFill="1" applyBorder="1" applyAlignment="1">
      <alignment horizontal="center" vertical="center" wrapText="1"/>
    </xf>
    <xf numFmtId="165" fontId="7" fillId="7" borderId="11" xfId="0" applyNumberFormat="1" applyFont="1" applyFill="1" applyBorder="1" applyAlignment="1">
      <alignment horizontal="center" vertical="center"/>
    </xf>
    <xf numFmtId="0" fontId="13" fillId="0" borderId="0" xfId="0" applyFont="1" applyFill="1" applyBorder="1" applyAlignment="1">
      <alignment horizontal="left" vertical="center" wrapText="1"/>
    </xf>
    <xf numFmtId="0" fontId="3" fillId="7" borderId="0" xfId="0" applyFont="1" applyFill="1" applyAlignment="1">
      <alignment horizontal="center"/>
    </xf>
    <xf numFmtId="0" fontId="3" fillId="0" borderId="2" xfId="0" applyFont="1" applyFill="1" applyBorder="1"/>
    <xf numFmtId="0" fontId="3" fillId="0" borderId="4" xfId="0" applyFont="1" applyFill="1" applyBorder="1"/>
    <xf numFmtId="0" fontId="3" fillId="0" borderId="5" xfId="0" applyFont="1" applyFill="1" applyBorder="1"/>
    <xf numFmtId="0" fontId="3" fillId="8" borderId="0" xfId="0" applyFont="1" applyFill="1" applyAlignment="1">
      <alignment horizontal="center"/>
    </xf>
    <xf numFmtId="0" fontId="3" fillId="8" borderId="1" xfId="0" applyFont="1" applyFill="1" applyBorder="1" applyAlignment="1">
      <alignment horizontal="center" vertical="center" wrapText="1"/>
    </xf>
    <xf numFmtId="0" fontId="2" fillId="8" borderId="0" xfId="0" applyFont="1" applyFill="1"/>
    <xf numFmtId="0" fontId="2" fillId="7" borderId="0" xfId="0" applyFont="1" applyFill="1"/>
    <xf numFmtId="0" fontId="3" fillId="4" borderId="1" xfId="0" applyFont="1" applyFill="1" applyBorder="1" applyAlignment="1">
      <alignment horizontal="center" vertical="center" wrapText="1"/>
    </xf>
    <xf numFmtId="0" fontId="2" fillId="4" borderId="0" xfId="0" applyFont="1" applyFill="1"/>
    <xf numFmtId="0" fontId="0" fillId="0" borderId="19" xfId="0" applyFill="1" applyBorder="1" applyAlignment="1">
      <alignment vertical="center" wrapText="1"/>
    </xf>
    <xf numFmtId="0" fontId="3" fillId="4" borderId="10"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0" fontId="1" fillId="0" borderId="23" xfId="0" applyFont="1" applyBorder="1" applyAlignment="1">
      <alignment wrapText="1"/>
    </xf>
    <xf numFmtId="0" fontId="0" fillId="0" borderId="25" xfId="0" applyBorder="1" applyAlignment="1">
      <alignment wrapText="1"/>
    </xf>
    <xf numFmtId="165" fontId="10" fillId="0" borderId="41" xfId="0" applyNumberFormat="1" applyFont="1" applyBorder="1" applyAlignment="1">
      <alignment vertical="center"/>
    </xf>
    <xf numFmtId="0" fontId="0" fillId="0" borderId="25" xfId="0" applyBorder="1" applyAlignment="1">
      <alignment vertical="center" wrapText="1"/>
    </xf>
    <xf numFmtId="0" fontId="1" fillId="0" borderId="23" xfId="0" applyFont="1" applyFill="1" applyBorder="1" applyAlignment="1">
      <alignment vertical="center" wrapText="1"/>
    </xf>
    <xf numFmtId="0" fontId="0" fillId="0" borderId="25" xfId="0" applyFill="1" applyBorder="1" applyAlignment="1">
      <alignment vertical="center" wrapText="1"/>
    </xf>
    <xf numFmtId="0" fontId="0" fillId="0" borderId="19" xfId="0" applyBorder="1" applyAlignment="1">
      <alignment wrapText="1"/>
    </xf>
    <xf numFmtId="0" fontId="1" fillId="0" borderId="23" xfId="0" applyFont="1" applyBorder="1" applyAlignment="1">
      <alignment vertical="center" wrapText="1"/>
    </xf>
    <xf numFmtId="0" fontId="10" fillId="0" borderId="42" xfId="0" applyFont="1" applyBorder="1" applyAlignment="1">
      <alignment wrapText="1"/>
    </xf>
    <xf numFmtId="0" fontId="0" fillId="0" borderId="26" xfId="0" applyBorder="1"/>
    <xf numFmtId="0" fontId="0" fillId="0" borderId="43" xfId="0" applyBorder="1"/>
    <xf numFmtId="165" fontId="7" fillId="8" borderId="10" xfId="0" applyNumberFormat="1" applyFont="1" applyFill="1" applyBorder="1" applyProtection="1">
      <protection locked="0"/>
    </xf>
    <xf numFmtId="165" fontId="7" fillId="7" borderId="10" xfId="0" applyNumberFormat="1" applyFont="1" applyFill="1" applyBorder="1" applyProtection="1">
      <protection locked="0"/>
    </xf>
    <xf numFmtId="0" fontId="3" fillId="0" borderId="20" xfId="0" applyFont="1" applyFill="1" applyBorder="1"/>
    <xf numFmtId="165" fontId="3" fillId="8" borderId="21" xfId="0" applyNumberFormat="1" applyFont="1" applyFill="1" applyBorder="1"/>
    <xf numFmtId="165" fontId="3" fillId="7" borderId="22" xfId="0" applyNumberFormat="1" applyFont="1" applyFill="1" applyBorder="1"/>
    <xf numFmtId="165" fontId="7" fillId="8" borderId="11" xfId="0" applyNumberFormat="1" applyFont="1" applyFill="1" applyBorder="1" applyAlignment="1" applyProtection="1">
      <alignment horizontal="center" vertical="center" wrapText="1"/>
      <protection locked="0"/>
    </xf>
    <xf numFmtId="165" fontId="7" fillId="7" borderId="11" xfId="0" applyNumberFormat="1" applyFont="1" applyFill="1" applyBorder="1" applyAlignment="1" applyProtection="1">
      <alignment horizontal="center" vertical="center" wrapText="1"/>
      <protection locked="0"/>
    </xf>
    <xf numFmtId="165" fontId="7" fillId="4" borderId="11" xfId="0" applyNumberFormat="1" applyFont="1" applyFill="1" applyBorder="1" applyAlignment="1" applyProtection="1">
      <alignment horizontal="center" vertical="center" wrapText="1"/>
      <protection locked="0"/>
    </xf>
    <xf numFmtId="0" fontId="0" fillId="0" borderId="0" xfId="0" applyProtection="1">
      <protection locked="0"/>
    </xf>
    <xf numFmtId="0" fontId="0" fillId="0" borderId="19" xfId="0" applyFill="1" applyBorder="1" applyAlignment="1" applyProtection="1">
      <alignment vertical="center" wrapText="1"/>
      <protection locked="0"/>
    </xf>
    <xf numFmtId="165" fontId="7" fillId="7" borderId="1" xfId="0" applyNumberFormat="1" applyFont="1" applyFill="1" applyBorder="1" applyAlignment="1" applyProtection="1">
      <alignment horizontal="center" vertical="center"/>
      <protection locked="0"/>
    </xf>
    <xf numFmtId="0" fontId="0" fillId="3" borderId="38" xfId="0" applyFill="1" applyBorder="1"/>
    <xf numFmtId="0" fontId="0" fillId="3" borderId="40" xfId="0" applyFill="1" applyBorder="1" applyAlignment="1">
      <alignment wrapText="1"/>
    </xf>
    <xf numFmtId="0" fontId="1" fillId="0" borderId="1" xfId="0" applyFont="1" applyBorder="1" applyAlignment="1">
      <alignment horizontal="left" wrapText="1"/>
    </xf>
    <xf numFmtId="0" fontId="2" fillId="0" borderId="0" xfId="0" applyFont="1" applyBorder="1" applyAlignment="1">
      <alignment horizontal="left" vertical="center" wrapText="1"/>
    </xf>
    <xf numFmtId="0" fontId="1" fillId="0" borderId="1" xfId="0" applyFont="1" applyBorder="1" applyAlignment="1">
      <alignment wrapText="1"/>
    </xf>
    <xf numFmtId="165" fontId="7" fillId="6" borderId="1" xfId="0" applyNumberFormat="1" applyFont="1" applyFill="1" applyBorder="1" applyAlignment="1">
      <alignment horizontal="center" vertical="center" wrapText="1"/>
    </xf>
    <xf numFmtId="0" fontId="7" fillId="5" borderId="42"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43" xfId="0" applyFont="1" applyFill="1" applyBorder="1" applyAlignment="1">
      <alignment horizontal="center" vertical="center" wrapText="1"/>
    </xf>
    <xf numFmtId="0" fontId="3" fillId="0" borderId="42" xfId="0" applyFont="1" applyBorder="1" applyAlignment="1">
      <alignment horizontal="center" wrapText="1"/>
    </xf>
    <xf numFmtId="0" fontId="3" fillId="0" borderId="26" xfId="0" applyFont="1" applyBorder="1" applyAlignment="1">
      <alignment horizontal="center" wrapText="1"/>
    </xf>
    <xf numFmtId="0" fontId="3" fillId="0" borderId="43" xfId="0" applyFont="1" applyBorder="1" applyAlignment="1">
      <alignment horizontal="center" wrapText="1"/>
    </xf>
    <xf numFmtId="0" fontId="11" fillId="9" borderId="4"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11" xfId="0" applyFont="1" applyFill="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1" xfId="0" applyFont="1" applyBorder="1" applyAlignment="1">
      <alignment horizontal="left" vertical="center" wrapText="1"/>
    </xf>
    <xf numFmtId="0" fontId="2" fillId="0" borderId="44" xfId="0" applyFont="1" applyBorder="1" applyAlignment="1">
      <alignment horizontal="left" vertical="center" wrapText="1"/>
    </xf>
    <xf numFmtId="0" fontId="2" fillId="0" borderId="27" xfId="0" applyFont="1" applyBorder="1" applyAlignment="1">
      <alignment horizontal="left" vertical="center" wrapText="1"/>
    </xf>
    <xf numFmtId="0" fontId="2" fillId="0" borderId="41" xfId="0" applyFont="1" applyBorder="1" applyAlignment="1">
      <alignment horizontal="left" vertical="center" wrapText="1"/>
    </xf>
    <xf numFmtId="0" fontId="11" fillId="9" borderId="13" xfId="0" applyFont="1" applyFill="1" applyBorder="1" applyAlignment="1">
      <alignment horizontal="left" vertical="center" wrapText="1"/>
    </xf>
    <xf numFmtId="0" fontId="11" fillId="9" borderId="35"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3" xfId="0" applyFont="1" applyBorder="1" applyAlignment="1">
      <alignment horizontal="left" vertical="center" wrapText="1"/>
    </xf>
    <xf numFmtId="0" fontId="11" fillId="0" borderId="35" xfId="0" applyFont="1" applyBorder="1" applyAlignment="1">
      <alignment horizontal="left" vertical="center" wrapText="1"/>
    </xf>
    <xf numFmtId="0" fontId="11" fillId="0" borderId="17" xfId="0" applyFont="1" applyBorder="1" applyAlignment="1">
      <alignment horizontal="left" vertical="center" wrapText="1"/>
    </xf>
    <xf numFmtId="0" fontId="3" fillId="0" borderId="4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1" fillId="9" borderId="45" xfId="0" applyFont="1" applyFill="1" applyBorder="1" applyAlignment="1">
      <alignment horizontal="left" vertical="center" wrapText="1"/>
    </xf>
    <xf numFmtId="0" fontId="11" fillId="9" borderId="9" xfId="0" applyFont="1" applyFill="1" applyBorder="1" applyAlignment="1">
      <alignment horizontal="left" vertical="center" wrapText="1"/>
    </xf>
    <xf numFmtId="0" fontId="11" fillId="9" borderId="34" xfId="0" applyFont="1" applyFill="1" applyBorder="1" applyAlignment="1">
      <alignment horizontal="left" vertical="center" wrapText="1"/>
    </xf>
    <xf numFmtId="0" fontId="3" fillId="0" borderId="0" xfId="0" applyFont="1" applyAlignment="1">
      <alignment horizontal="center" vertical="center" wrapText="1"/>
    </xf>
    <xf numFmtId="0" fontId="1" fillId="10" borderId="1" xfId="0" applyFont="1" applyFill="1" applyBorder="1" applyAlignment="1">
      <alignment horizontal="center" vertical="center" wrapText="1"/>
    </xf>
    <xf numFmtId="0" fontId="0" fillId="3" borderId="28" xfId="0" applyFill="1" applyBorder="1" applyAlignment="1">
      <alignment horizontal="center" wrapText="1"/>
    </xf>
    <xf numFmtId="0" fontId="5" fillId="3" borderId="0" xfId="0" applyFont="1" applyFill="1" applyBorder="1" applyAlignment="1">
      <alignment horizontal="center" wrapText="1"/>
    </xf>
    <xf numFmtId="0" fontId="5" fillId="3" borderId="37" xfId="0" applyFont="1" applyFill="1" applyBorder="1" applyAlignment="1">
      <alignment horizontal="center" wrapText="1"/>
    </xf>
    <xf numFmtId="0" fontId="0" fillId="3" borderId="0" xfId="0" applyFill="1" applyBorder="1" applyAlignment="1">
      <alignment horizontal="center" wrapText="1"/>
    </xf>
    <xf numFmtId="0" fontId="0" fillId="3" borderId="27" xfId="0" applyFill="1" applyBorder="1" applyAlignment="1">
      <alignment horizontal="center" wrapText="1"/>
    </xf>
    <xf numFmtId="0" fontId="0" fillId="3" borderId="33" xfId="0" applyFill="1" applyBorder="1" applyAlignment="1">
      <alignment horizontal="center" wrapText="1"/>
    </xf>
    <xf numFmtId="0" fontId="7" fillId="3" borderId="37" xfId="0" applyFont="1" applyFill="1" applyBorder="1" applyAlignment="1">
      <alignment horizontal="center" vertical="center"/>
    </xf>
    <xf numFmtId="0" fontId="7" fillId="3" borderId="46" xfId="0" applyFont="1" applyFill="1" applyBorder="1" applyAlignment="1">
      <alignment horizontal="center" vertical="center"/>
    </xf>
    <xf numFmtId="0" fontId="0" fillId="3" borderId="36" xfId="0" applyFill="1" applyBorder="1" applyAlignment="1">
      <alignment horizontal="center" wrapText="1"/>
    </xf>
    <xf numFmtId="0" fontId="0" fillId="3" borderId="37" xfId="0" applyFill="1" applyBorder="1" applyAlignment="1">
      <alignment horizontal="center" wrapText="1"/>
    </xf>
    <xf numFmtId="164" fontId="7" fillId="3" borderId="0" xfId="0" applyNumberFormat="1" applyFont="1" applyFill="1" applyBorder="1" applyAlignment="1">
      <alignment horizontal="center" vertical="center" wrapText="1"/>
    </xf>
    <xf numFmtId="164" fontId="7" fillId="3" borderId="37"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0" fillId="3" borderId="9" xfId="0" applyFill="1" applyBorder="1" applyAlignment="1">
      <alignment horizontal="center" wrapText="1"/>
    </xf>
    <xf numFmtId="0" fontId="0" fillId="3" borderId="15" xfId="0" applyFill="1" applyBorder="1" applyAlignment="1">
      <alignment horizontal="center" wrapText="1"/>
    </xf>
    <xf numFmtId="0" fontId="0" fillId="3" borderId="38" xfId="0" applyFill="1" applyBorder="1" applyAlignment="1">
      <alignment horizontal="center" wrapText="1"/>
    </xf>
    <xf numFmtId="164" fontId="7" fillId="3" borderId="36" xfId="0" applyNumberFormat="1" applyFont="1" applyFill="1" applyBorder="1" applyAlignment="1">
      <alignment horizontal="center" vertical="center" wrapText="1"/>
    </xf>
    <xf numFmtId="164" fontId="7" fillId="3" borderId="38" xfId="0" applyNumberFormat="1" applyFont="1" applyFill="1" applyBorder="1" applyAlignment="1">
      <alignment horizontal="center" vertical="center" wrapText="1"/>
    </xf>
    <xf numFmtId="165" fontId="7" fillId="3" borderId="36" xfId="0" applyNumberFormat="1" applyFont="1" applyFill="1" applyBorder="1" applyAlignment="1">
      <alignment horizontal="center" vertical="center" wrapText="1"/>
    </xf>
    <xf numFmtId="165" fontId="7" fillId="3" borderId="0" xfId="0" applyNumberFormat="1" applyFont="1" applyFill="1" applyBorder="1" applyAlignment="1">
      <alignment horizontal="center" vertical="center" wrapText="1"/>
    </xf>
    <xf numFmtId="165" fontId="7" fillId="3" borderId="38" xfId="0" applyNumberFormat="1" applyFont="1" applyFill="1" applyBorder="1" applyAlignment="1">
      <alignment horizontal="center" vertical="center" wrapText="1"/>
    </xf>
    <xf numFmtId="165" fontId="7" fillId="3" borderId="37" xfId="0" applyNumberFormat="1" applyFont="1" applyFill="1" applyBorder="1" applyAlignment="1">
      <alignment horizontal="center" vertical="center" wrapText="1"/>
    </xf>
    <xf numFmtId="0" fontId="5" fillId="3" borderId="35" xfId="0" applyFont="1" applyFill="1" applyBorder="1" applyAlignment="1">
      <alignment horizontal="center" wrapText="1"/>
    </xf>
    <xf numFmtId="0" fontId="2" fillId="3" borderId="29"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0" fillId="3" borderId="30" xfId="0" applyFill="1" applyBorder="1" applyAlignment="1">
      <alignment horizontal="center" wrapText="1"/>
    </xf>
    <xf numFmtId="0" fontId="0" fillId="3" borderId="31" xfId="0" applyFill="1" applyBorder="1" applyAlignment="1">
      <alignment horizontal="center" wrapText="1"/>
    </xf>
    <xf numFmtId="0" fontId="0" fillId="3" borderId="32" xfId="0" applyFill="1" applyBorder="1" applyAlignment="1">
      <alignment horizontal="center" wrapText="1"/>
    </xf>
    <xf numFmtId="0" fontId="0" fillId="3" borderId="40" xfId="0" applyFill="1" applyBorder="1" applyAlignment="1">
      <alignment horizontal="center" vertical="center"/>
    </xf>
    <xf numFmtId="0" fontId="10" fillId="0" borderId="0" xfId="0" applyFont="1" applyAlignment="1">
      <alignment horizontal="center" vertical="center"/>
    </xf>
    <xf numFmtId="0" fontId="5" fillId="3" borderId="40" xfId="0" applyFont="1" applyFill="1" applyBorder="1" applyAlignment="1">
      <alignment horizontal="center" wrapText="1"/>
    </xf>
    <xf numFmtId="0" fontId="5" fillId="3" borderId="38" xfId="0" applyFont="1" applyFill="1" applyBorder="1" applyAlignment="1">
      <alignment horizontal="center" wrapText="1"/>
    </xf>
    <xf numFmtId="0" fontId="2" fillId="3" borderId="4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8" xfId="0" applyFont="1" applyFill="1" applyBorder="1" applyAlignment="1">
      <alignment horizontal="center" vertical="center" wrapText="1"/>
    </xf>
    <xf numFmtId="165" fontId="7" fillId="8" borderId="1" xfId="0" applyNumberFormat="1" applyFont="1" applyFill="1" applyBorder="1" applyAlignment="1" applyProtection="1">
      <alignment horizontal="center" vertical="center" wrapText="1"/>
      <protection locked="0"/>
    </xf>
  </cellXfs>
  <cellStyles count="1">
    <cellStyle name="Normal" xfId="0" builtinId="0"/>
  </cellStyles>
  <dxfs count="55">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1</xdr:col>
      <xdr:colOff>304800</xdr:colOff>
      <xdr:row>24</xdr:row>
      <xdr:rowOff>110490</xdr:rowOff>
    </xdr:to>
    <xdr:sp macro="" textlink="">
      <xdr:nvSpPr>
        <xdr:cNvPr id="5121" name="AutoShape 1" descr="Profile picture of Lyons, Zachary. Status is Busy. ">
          <a:extLst>
            <a:ext uri="{FF2B5EF4-FFF2-40B4-BE49-F238E27FC236}">
              <a16:creationId xmlns:a16="http://schemas.microsoft.com/office/drawing/2014/main" id="{69411AFC-F489-4D51-AB2D-00A998410D4F}"/>
            </a:ext>
          </a:extLst>
        </xdr:cNvPr>
        <xdr:cNvSpPr>
          <a:spLocks noChangeAspect="1" noChangeArrowheads="1"/>
        </xdr:cNvSpPr>
      </xdr:nvSpPr>
      <xdr:spPr bwMode="auto">
        <a:xfrm>
          <a:off x="171450" y="542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1</xdr:col>
      <xdr:colOff>304800</xdr:colOff>
      <xdr:row>24</xdr:row>
      <xdr:rowOff>110490</xdr:rowOff>
    </xdr:to>
    <xdr:sp macro="" textlink="">
      <xdr:nvSpPr>
        <xdr:cNvPr id="5122" name="AutoShape 2" descr="Profile picture of Lyons, Zachary. Status is Busy. ">
          <a:extLst>
            <a:ext uri="{FF2B5EF4-FFF2-40B4-BE49-F238E27FC236}">
              <a16:creationId xmlns:a16="http://schemas.microsoft.com/office/drawing/2014/main" id="{89190F69-BF61-4EE7-A233-BAF1864A85BD}"/>
            </a:ext>
          </a:extLst>
        </xdr:cNvPr>
        <xdr:cNvSpPr>
          <a:spLocks noChangeAspect="1" noChangeArrowheads="1"/>
        </xdr:cNvSpPr>
      </xdr:nvSpPr>
      <xdr:spPr bwMode="auto">
        <a:xfrm>
          <a:off x="171450" y="542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B312F-17CB-496C-BF54-4F252D40559D}">
  <dimension ref="A1:H17"/>
  <sheetViews>
    <sheetView showGridLines="0" zoomScale="90" zoomScaleNormal="90" workbookViewId="0">
      <selection activeCell="A10" sqref="A10:H10"/>
    </sheetView>
  </sheetViews>
  <sheetFormatPr defaultRowHeight="15" x14ac:dyDescent="0.25"/>
  <cols>
    <col min="1" max="1" width="69.5703125" customWidth="1"/>
  </cols>
  <sheetData>
    <row r="1" spans="1:8" ht="60" customHeight="1" x14ac:dyDescent="0.25">
      <c r="A1" s="139" t="s">
        <v>104</v>
      </c>
      <c r="B1" s="140"/>
      <c r="C1" s="140"/>
      <c r="D1" s="140"/>
      <c r="E1" s="140"/>
      <c r="F1" s="140"/>
      <c r="G1" s="140"/>
      <c r="H1" s="141"/>
    </row>
    <row r="2" spans="1:8" ht="29.25" customHeight="1" x14ac:dyDescent="0.25">
      <c r="A2" s="160" t="s">
        <v>107</v>
      </c>
      <c r="B2" s="161"/>
      <c r="C2" s="161"/>
      <c r="D2" s="161"/>
      <c r="E2" s="161"/>
      <c r="F2" s="161"/>
      <c r="G2" s="161"/>
      <c r="H2" s="162"/>
    </row>
    <row r="3" spans="1:8" ht="15.75" thickBot="1" x14ac:dyDescent="0.3">
      <c r="A3" s="134"/>
      <c r="B3" s="47"/>
      <c r="C3" s="47"/>
      <c r="D3" s="47"/>
      <c r="E3" s="47"/>
      <c r="F3" s="47"/>
      <c r="G3" s="47"/>
      <c r="H3" s="133"/>
    </row>
    <row r="4" spans="1:8" ht="18.75" x14ac:dyDescent="0.3">
      <c r="A4" s="142" t="s">
        <v>88</v>
      </c>
      <c r="B4" s="143"/>
      <c r="C4" s="143"/>
      <c r="D4" s="143"/>
      <c r="E4" s="143"/>
      <c r="F4" s="143"/>
      <c r="G4" s="143"/>
      <c r="H4" s="144"/>
    </row>
    <row r="5" spans="1:8" ht="48" customHeight="1" x14ac:dyDescent="0.25">
      <c r="A5" s="145" t="s">
        <v>86</v>
      </c>
      <c r="B5" s="146"/>
      <c r="C5" s="146"/>
      <c r="D5" s="146"/>
      <c r="E5" s="146"/>
      <c r="F5" s="146"/>
      <c r="G5" s="146"/>
      <c r="H5" s="147"/>
    </row>
    <row r="6" spans="1:8" ht="32.25" customHeight="1" x14ac:dyDescent="0.25">
      <c r="A6" s="148" t="s">
        <v>92</v>
      </c>
      <c r="B6" s="149"/>
      <c r="C6" s="149"/>
      <c r="D6" s="149"/>
      <c r="E6" s="149"/>
      <c r="F6" s="149"/>
      <c r="G6" s="149"/>
      <c r="H6" s="150"/>
    </row>
    <row r="7" spans="1:8" ht="32.25" customHeight="1" x14ac:dyDescent="0.25">
      <c r="A7" s="154" t="s">
        <v>96</v>
      </c>
      <c r="B7" s="155"/>
      <c r="C7" s="155"/>
      <c r="D7" s="155"/>
      <c r="E7" s="155"/>
      <c r="F7" s="155"/>
      <c r="G7" s="155"/>
      <c r="H7" s="156"/>
    </row>
    <row r="8" spans="1:8" ht="32.25" customHeight="1" x14ac:dyDescent="0.25">
      <c r="A8" s="157" t="s">
        <v>93</v>
      </c>
      <c r="B8" s="158"/>
      <c r="C8" s="158"/>
      <c r="D8" s="158"/>
      <c r="E8" s="158"/>
      <c r="F8" s="158"/>
      <c r="G8" s="158"/>
      <c r="H8" s="159"/>
    </row>
    <row r="9" spans="1:8" ht="28.5" customHeight="1" x14ac:dyDescent="0.25">
      <c r="A9" s="145" t="s">
        <v>97</v>
      </c>
      <c r="B9" s="146"/>
      <c r="C9" s="146"/>
      <c r="D9" s="146"/>
      <c r="E9" s="146"/>
      <c r="F9" s="146"/>
      <c r="G9" s="146"/>
      <c r="H9" s="147"/>
    </row>
    <row r="10" spans="1:8" ht="39" customHeight="1" x14ac:dyDescent="0.25">
      <c r="A10" s="148" t="s">
        <v>103</v>
      </c>
      <c r="B10" s="149"/>
      <c r="C10" s="149"/>
      <c r="D10" s="149"/>
      <c r="E10" s="149"/>
      <c r="F10" s="149"/>
      <c r="G10" s="149"/>
      <c r="H10" s="150"/>
    </row>
    <row r="11" spans="1:8" ht="39" customHeight="1" x14ac:dyDescent="0.25">
      <c r="A11" s="154" t="s">
        <v>108</v>
      </c>
      <c r="B11" s="155"/>
      <c r="C11" s="155"/>
      <c r="D11" s="155"/>
      <c r="E11" s="155"/>
      <c r="F11" s="155"/>
      <c r="G11" s="155"/>
      <c r="H11" s="156"/>
    </row>
    <row r="12" spans="1:8" ht="39" customHeight="1" x14ac:dyDescent="0.25">
      <c r="A12" s="157" t="s">
        <v>105</v>
      </c>
      <c r="B12" s="158"/>
      <c r="C12" s="158"/>
      <c r="D12" s="158"/>
      <c r="E12" s="158"/>
      <c r="F12" s="158"/>
      <c r="G12" s="158"/>
      <c r="H12" s="159"/>
    </row>
    <row r="13" spans="1:8" ht="30.75" customHeight="1" x14ac:dyDescent="0.25">
      <c r="A13" s="163" t="s">
        <v>106</v>
      </c>
      <c r="B13" s="164"/>
      <c r="C13" s="164"/>
      <c r="D13" s="164"/>
      <c r="E13" s="164"/>
      <c r="F13" s="164"/>
      <c r="G13" s="164"/>
      <c r="H13" s="165"/>
    </row>
    <row r="14" spans="1:8" x14ac:dyDescent="0.25">
      <c r="A14" s="134"/>
      <c r="B14" s="47"/>
      <c r="C14" s="47"/>
      <c r="D14" s="47"/>
      <c r="E14" s="47"/>
      <c r="F14" s="47"/>
      <c r="G14" s="47"/>
      <c r="H14" s="133"/>
    </row>
    <row r="15" spans="1:8" ht="15.75" thickBot="1" x14ac:dyDescent="0.3">
      <c r="A15" s="134"/>
      <c r="B15" s="47"/>
      <c r="C15" s="47"/>
      <c r="D15" s="47"/>
      <c r="E15" s="47"/>
      <c r="F15" s="47"/>
      <c r="G15" s="47"/>
      <c r="H15" s="133"/>
    </row>
    <row r="16" spans="1:8" ht="21" x14ac:dyDescent="0.35">
      <c r="A16" s="119" t="s">
        <v>89</v>
      </c>
      <c r="B16" s="120"/>
      <c r="C16" s="120"/>
      <c r="D16" s="120"/>
      <c r="E16" s="120"/>
      <c r="F16" s="120"/>
      <c r="G16" s="120"/>
      <c r="H16" s="121"/>
    </row>
    <row r="17" spans="1:8" ht="151.5" customHeight="1" thickBot="1" x14ac:dyDescent="0.3">
      <c r="A17" s="151" t="s">
        <v>102</v>
      </c>
      <c r="B17" s="152"/>
      <c r="C17" s="152"/>
      <c r="D17" s="152"/>
      <c r="E17" s="152"/>
      <c r="F17" s="152"/>
      <c r="G17" s="152"/>
      <c r="H17" s="153"/>
    </row>
  </sheetData>
  <sheetProtection algorithmName="SHA-512" hashValue="OvlyAjMXGV8WT7iWmnzoBjEpims58jLzKfqfcOwG1kieWTistKFq5RO8hXHkGZjyprAXTU/2K1nDVohPJHBl/g==" saltValue="hUk5uk+Tave3oVFqoCRCbQ==" spinCount="100000" sheet="1" objects="1" scenarios="1" selectLockedCells="1"/>
  <mergeCells count="13">
    <mergeCell ref="A17:H17"/>
    <mergeCell ref="A11:H11"/>
    <mergeCell ref="A12:H12"/>
    <mergeCell ref="A2:H2"/>
    <mergeCell ref="A13:H13"/>
    <mergeCell ref="A7:H7"/>
    <mergeCell ref="A8:H8"/>
    <mergeCell ref="A10:H10"/>
    <mergeCell ref="A1:H1"/>
    <mergeCell ref="A4:H4"/>
    <mergeCell ref="A5:H5"/>
    <mergeCell ref="A6:H6"/>
    <mergeCell ref="A9:H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AA935-3CF4-49D7-8089-157DB0D0AE9E}">
  <dimension ref="A2:K36"/>
  <sheetViews>
    <sheetView showGridLines="0" workbookViewId="0">
      <selection activeCell="I14" sqref="I14"/>
    </sheetView>
  </sheetViews>
  <sheetFormatPr defaultRowHeight="15" x14ac:dyDescent="0.25"/>
  <cols>
    <col min="1" max="1" width="2.5703125" customWidth="1"/>
    <col min="2" max="2" width="32.28515625" customWidth="1"/>
    <col min="3" max="3" width="2.28515625" customWidth="1"/>
    <col min="4" max="5" width="39.85546875" customWidth="1"/>
    <col min="6" max="6" width="2.140625" customWidth="1"/>
    <col min="7" max="7" width="18" customWidth="1"/>
    <col min="8" max="8" width="5.7109375" customWidth="1"/>
    <col min="9" max="9" width="18.28515625" customWidth="1"/>
  </cols>
  <sheetData>
    <row r="2" spans="1:9" x14ac:dyDescent="0.25">
      <c r="D2" s="23"/>
    </row>
    <row r="3" spans="1:9" x14ac:dyDescent="0.25">
      <c r="A3" s="1"/>
      <c r="B3" s="21"/>
    </row>
    <row r="4" spans="1:9" ht="15.75" x14ac:dyDescent="0.25">
      <c r="B4" s="20"/>
    </row>
    <row r="5" spans="1:9" ht="15.75" x14ac:dyDescent="0.25">
      <c r="B5" s="82" t="s">
        <v>19</v>
      </c>
      <c r="C5" s="83"/>
      <c r="D5" s="107" t="s">
        <v>98</v>
      </c>
    </row>
    <row r="6" spans="1:9" x14ac:dyDescent="0.25">
      <c r="B6" s="2"/>
    </row>
    <row r="8" spans="1:9" ht="58.15" customHeight="1" thickBot="1" x14ac:dyDescent="0.3">
      <c r="B8" s="135" t="s">
        <v>109</v>
      </c>
    </row>
    <row r="9" spans="1:9" ht="24" customHeight="1" thickBot="1" x14ac:dyDescent="0.4">
      <c r="B9" s="60" t="s">
        <v>58</v>
      </c>
      <c r="D9" s="24" t="s">
        <v>60</v>
      </c>
    </row>
    <row r="10" spans="1:9" ht="31.5" customHeight="1" thickBot="1" x14ac:dyDescent="0.4">
      <c r="B10" s="44" t="s">
        <v>74</v>
      </c>
      <c r="C10" s="45"/>
      <c r="D10" s="53">
        <f>'START HERE!'!C19</f>
        <v>0</v>
      </c>
    </row>
    <row r="11" spans="1:9" ht="11.25" customHeight="1" thickBot="1" x14ac:dyDescent="0.3">
      <c r="B11" s="1"/>
    </row>
    <row r="12" spans="1:9" ht="38.25" customHeight="1" x14ac:dyDescent="0.25">
      <c r="B12" s="27" t="s">
        <v>1</v>
      </c>
      <c r="C12" s="28"/>
      <c r="D12" s="29" t="s">
        <v>10</v>
      </c>
      <c r="E12" s="29" t="s">
        <v>11</v>
      </c>
      <c r="F12" s="32"/>
      <c r="G12" s="76" t="s">
        <v>73</v>
      </c>
      <c r="H12" s="33"/>
      <c r="I12" s="106" t="s">
        <v>2</v>
      </c>
    </row>
    <row r="13" spans="1:9" ht="18" customHeight="1" x14ac:dyDescent="0.3">
      <c r="B13" s="6"/>
      <c r="C13" s="9"/>
      <c r="D13" s="7"/>
      <c r="E13" s="10"/>
      <c r="F13" s="12"/>
      <c r="G13" s="180"/>
      <c r="H13" s="180"/>
      <c r="I13" s="181"/>
    </row>
    <row r="14" spans="1:9" ht="29.25" customHeight="1" x14ac:dyDescent="0.25">
      <c r="B14" s="81" t="s">
        <v>3</v>
      </c>
      <c r="C14" s="168"/>
      <c r="D14" s="93" t="s">
        <v>46</v>
      </c>
      <c r="E14" s="93" t="s">
        <v>59</v>
      </c>
      <c r="F14" s="168"/>
      <c r="G14" s="77">
        <f>D10*0.75</f>
        <v>0</v>
      </c>
      <c r="H14" s="33"/>
      <c r="I14" s="129">
        <f>D10*0.75</f>
        <v>0</v>
      </c>
    </row>
    <row r="15" spans="1:9" ht="35.25" customHeight="1" x14ac:dyDescent="0.25">
      <c r="B15" s="81" t="s">
        <v>4</v>
      </c>
      <c r="C15" s="168"/>
      <c r="D15" s="93" t="s">
        <v>16</v>
      </c>
      <c r="E15" s="93" t="s">
        <v>16</v>
      </c>
      <c r="F15" s="168"/>
      <c r="G15" s="40"/>
      <c r="H15" s="33"/>
      <c r="I15" s="40"/>
    </row>
    <row r="16" spans="1:9" ht="16.5" customHeight="1" x14ac:dyDescent="0.25">
      <c r="B16" s="81" t="s">
        <v>5</v>
      </c>
      <c r="C16" s="168"/>
      <c r="D16" s="93"/>
      <c r="E16" s="93" t="s">
        <v>24</v>
      </c>
      <c r="F16" s="168"/>
      <c r="G16" s="77">
        <f>D10*0.1</f>
        <v>0</v>
      </c>
      <c r="H16" s="33"/>
      <c r="I16" s="129">
        <f>D10*0.1</f>
        <v>0</v>
      </c>
    </row>
    <row r="17" spans="2:11" ht="36" customHeight="1" x14ac:dyDescent="0.25">
      <c r="B17" s="81" t="s">
        <v>6</v>
      </c>
      <c r="C17" s="168"/>
      <c r="D17" s="93"/>
      <c r="E17" s="93" t="s">
        <v>24</v>
      </c>
      <c r="F17" s="168"/>
      <c r="G17" s="77">
        <f>D10*0.1</f>
        <v>0</v>
      </c>
      <c r="H17" s="33"/>
      <c r="I17" s="129">
        <f>D10*0.1</f>
        <v>0</v>
      </c>
    </row>
    <row r="18" spans="2:11" ht="12.75" customHeight="1" x14ac:dyDescent="0.25">
      <c r="B18" s="81" t="s">
        <v>7</v>
      </c>
      <c r="C18" s="168"/>
      <c r="D18" s="93" t="s">
        <v>16</v>
      </c>
      <c r="E18" s="93" t="s">
        <v>16</v>
      </c>
      <c r="F18" s="168"/>
      <c r="G18" s="40"/>
      <c r="H18" s="33"/>
      <c r="I18" s="40"/>
    </row>
    <row r="19" spans="2:11" ht="29.25" customHeight="1" x14ac:dyDescent="0.25">
      <c r="B19" s="3" t="s">
        <v>8</v>
      </c>
      <c r="C19" s="168"/>
      <c r="D19" s="92"/>
      <c r="E19" s="93" t="s">
        <v>45</v>
      </c>
      <c r="F19" s="168"/>
      <c r="G19" s="77">
        <f>D10*0.05</f>
        <v>0</v>
      </c>
      <c r="H19" s="33"/>
      <c r="I19" s="129">
        <f>D10*0.05</f>
        <v>0</v>
      </c>
    </row>
    <row r="20" spans="2:11" ht="11.25" customHeight="1" x14ac:dyDescent="0.25">
      <c r="B20" s="192"/>
      <c r="C20" s="193"/>
      <c r="D20" s="193"/>
      <c r="E20" s="193"/>
      <c r="F20" s="17"/>
      <c r="G20" s="178"/>
      <c r="H20" s="178"/>
      <c r="I20" s="179"/>
    </row>
    <row r="21" spans="2:11" ht="29.25" customHeight="1" thickBot="1" x14ac:dyDescent="0.3">
      <c r="B21" s="4" t="s">
        <v>9</v>
      </c>
      <c r="C21" s="194"/>
      <c r="D21" s="195"/>
      <c r="E21" s="195"/>
      <c r="F21" s="196"/>
      <c r="G21" s="78">
        <f>SUM(G14:G19)</f>
        <v>0</v>
      </c>
      <c r="H21" s="39"/>
      <c r="I21" s="80">
        <f>SUM(I14:I19)</f>
        <v>0</v>
      </c>
    </row>
    <row r="22" spans="2:11" ht="29.25" customHeight="1" x14ac:dyDescent="0.25">
      <c r="B22" s="70"/>
      <c r="C22" s="71"/>
      <c r="D22" s="71"/>
      <c r="E22" s="71"/>
      <c r="F22" s="71"/>
      <c r="G22" s="72"/>
      <c r="H22" s="73"/>
      <c r="I22" s="74"/>
      <c r="J22" s="75"/>
      <c r="K22" s="75"/>
    </row>
    <row r="23" spans="2:11" ht="12.75" customHeight="1" thickBot="1" x14ac:dyDescent="0.3"/>
    <row r="24" spans="2:11" ht="50.25" customHeight="1" thickBot="1" x14ac:dyDescent="0.4">
      <c r="B24" s="60" t="s">
        <v>67</v>
      </c>
      <c r="D24" s="131" t="s">
        <v>85</v>
      </c>
    </row>
    <row r="25" spans="2:11" ht="34.5" customHeight="1" thickBot="1" x14ac:dyDescent="0.4">
      <c r="B25" s="44" t="s">
        <v>74</v>
      </c>
      <c r="C25" s="45"/>
      <c r="D25" s="53">
        <f>'START HERE!'!C20</f>
        <v>0</v>
      </c>
    </row>
    <row r="26" spans="2:11" ht="16.5" customHeight="1" thickBot="1" x14ac:dyDescent="0.3">
      <c r="B26" s="1"/>
    </row>
    <row r="27" spans="2:11" ht="36" customHeight="1" x14ac:dyDescent="0.25">
      <c r="B27" s="27" t="s">
        <v>1</v>
      </c>
      <c r="C27" s="28"/>
      <c r="D27" s="29" t="s">
        <v>10</v>
      </c>
      <c r="E27" s="29" t="s">
        <v>11</v>
      </c>
      <c r="F27" s="32"/>
      <c r="G27" s="76" t="s">
        <v>73</v>
      </c>
      <c r="H27" s="33"/>
      <c r="I27" s="106" t="s">
        <v>2</v>
      </c>
    </row>
    <row r="28" spans="2:11" ht="18.75" x14ac:dyDescent="0.3">
      <c r="B28" s="6"/>
      <c r="C28" s="9"/>
      <c r="D28" s="7"/>
      <c r="E28" s="10"/>
      <c r="F28" s="12"/>
      <c r="G28" s="37"/>
      <c r="H28" s="33"/>
      <c r="I28" s="38"/>
    </row>
    <row r="29" spans="2:11" ht="30" x14ac:dyDescent="0.25">
      <c r="B29" s="81" t="s">
        <v>3</v>
      </c>
      <c r="C29" s="168"/>
      <c r="D29" s="92" t="s">
        <v>61</v>
      </c>
      <c r="E29" s="93" t="s">
        <v>32</v>
      </c>
      <c r="F29" s="168"/>
      <c r="G29" s="77">
        <f>D25*0.25</f>
        <v>0</v>
      </c>
      <c r="H29" s="33"/>
      <c r="I29" s="129">
        <f>D25*0.25</f>
        <v>0</v>
      </c>
    </row>
    <row r="30" spans="2:11" ht="31.5" x14ac:dyDescent="0.25">
      <c r="B30" s="81" t="s">
        <v>4</v>
      </c>
      <c r="C30" s="168"/>
      <c r="D30" s="92" t="s">
        <v>61</v>
      </c>
      <c r="E30" s="93" t="s">
        <v>32</v>
      </c>
      <c r="F30" s="168"/>
      <c r="G30" s="77">
        <f>D25*0.25</f>
        <v>0</v>
      </c>
      <c r="H30" s="33"/>
      <c r="I30" s="129">
        <f>D25*0.25</f>
        <v>0</v>
      </c>
    </row>
    <row r="31" spans="2:11" ht="30" x14ac:dyDescent="0.25">
      <c r="B31" s="81" t="s">
        <v>5</v>
      </c>
      <c r="C31" s="168"/>
      <c r="D31" s="92" t="s">
        <v>61</v>
      </c>
      <c r="E31" s="93" t="s">
        <v>32</v>
      </c>
      <c r="F31" s="168"/>
      <c r="G31" s="77">
        <f>D25*0.25</f>
        <v>0</v>
      </c>
      <c r="H31" s="33"/>
      <c r="I31" s="129">
        <f>D25*0.25</f>
        <v>0</v>
      </c>
    </row>
    <row r="32" spans="2:11" ht="30" x14ac:dyDescent="0.25">
      <c r="B32" s="81" t="s">
        <v>6</v>
      </c>
      <c r="C32" s="168"/>
      <c r="D32" s="92" t="s">
        <v>61</v>
      </c>
      <c r="E32" s="93" t="s">
        <v>32</v>
      </c>
      <c r="F32" s="168"/>
      <c r="G32" s="77">
        <f>D25*0.2</f>
        <v>0</v>
      </c>
      <c r="H32" s="33"/>
      <c r="I32" s="129">
        <f>D25*0.2</f>
        <v>0</v>
      </c>
    </row>
    <row r="33" spans="2:9" ht="18.75" x14ac:dyDescent="0.25">
      <c r="B33" s="81" t="s">
        <v>7</v>
      </c>
      <c r="C33" s="168"/>
      <c r="D33" s="93" t="s">
        <v>16</v>
      </c>
      <c r="E33" s="93" t="s">
        <v>16</v>
      </c>
      <c r="F33" s="168"/>
      <c r="G33" s="40"/>
      <c r="H33" s="39"/>
      <c r="I33" s="41"/>
    </row>
    <row r="34" spans="2:9" ht="18.75" x14ac:dyDescent="0.25">
      <c r="B34" s="81" t="s">
        <v>8</v>
      </c>
      <c r="C34" s="168"/>
      <c r="D34" s="92"/>
      <c r="E34" s="93" t="s">
        <v>45</v>
      </c>
      <c r="F34" s="168"/>
      <c r="G34" s="77">
        <f>D25*0.05</f>
        <v>0</v>
      </c>
      <c r="H34" s="39"/>
      <c r="I34" s="129">
        <f>D25*0.05</f>
        <v>0</v>
      </c>
    </row>
    <row r="35" spans="2:9" ht="18.75" x14ac:dyDescent="0.25">
      <c r="B35" s="192"/>
      <c r="C35" s="193"/>
      <c r="D35" s="193"/>
      <c r="E35" s="193"/>
      <c r="F35" s="17"/>
      <c r="G35" s="43"/>
      <c r="H35" s="39"/>
      <c r="I35" s="41"/>
    </row>
    <row r="36" spans="2:9" ht="19.5" thickBot="1" x14ac:dyDescent="0.3">
      <c r="B36" s="4" t="s">
        <v>9</v>
      </c>
      <c r="C36" s="194"/>
      <c r="D36" s="195"/>
      <c r="E36" s="195"/>
      <c r="F36" s="196"/>
      <c r="G36" s="78">
        <f>SUM(G29:G34)</f>
        <v>0</v>
      </c>
      <c r="H36" s="39"/>
      <c r="I36" s="80">
        <f>SUM(I29:I34)</f>
        <v>0</v>
      </c>
    </row>
  </sheetData>
  <sheetProtection algorithmName="SHA-512" hashValue="eRmN22RsgpwOiQEBYWjwydyDepNVfOZoOMHrNF7VgvPGC0pEGUt5kySguuAgXkNkd86Qzh/31vIhoyKFHNuHWQ==" saltValue="iNgJxMo+9dGiEf0SkHnVlA==" spinCount="100000" sheet="1" objects="1" scenarios="1" selectLockedCells="1"/>
  <mergeCells count="10">
    <mergeCell ref="G20:I20"/>
    <mergeCell ref="G13:I13"/>
    <mergeCell ref="B35:E35"/>
    <mergeCell ref="F29:F34"/>
    <mergeCell ref="C36:F36"/>
    <mergeCell ref="C14:C19"/>
    <mergeCell ref="B20:E20"/>
    <mergeCell ref="C21:F21"/>
    <mergeCell ref="F14:F19"/>
    <mergeCell ref="C29:C34"/>
  </mergeCells>
  <conditionalFormatting sqref="I36">
    <cfRule type="cellIs" dxfId="22" priority="1" operator="equal">
      <formula>$D$25</formula>
    </cfRule>
    <cfRule type="cellIs" dxfId="21" priority="5" operator="notEqual">
      <formula>#REF!</formula>
    </cfRule>
    <cfRule type="cellIs" dxfId="20" priority="6" operator="equal">
      <formula>#REF!</formula>
    </cfRule>
  </conditionalFormatting>
  <conditionalFormatting sqref="D10">
    <cfRule type="cellIs" dxfId="19" priority="7" operator="notEqual">
      <formula>#REF!</formula>
    </cfRule>
    <cfRule type="cellIs" dxfId="18" priority="8" operator="equal">
      <formula>#REF!</formula>
    </cfRule>
  </conditionalFormatting>
  <conditionalFormatting sqref="I21">
    <cfRule type="cellIs" dxfId="17" priority="2" operator="notEqual">
      <formula>$D$10</formula>
    </cfRule>
    <cfRule type="cellIs" dxfId="16" priority="3" operator="equal">
      <formula>$D$10</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7A23-005E-42AD-A980-F2CC8B38B6B6}">
  <dimension ref="A1:I49"/>
  <sheetViews>
    <sheetView showGridLines="0" workbookViewId="0">
      <selection activeCell="I12" sqref="I12"/>
    </sheetView>
  </sheetViews>
  <sheetFormatPr defaultRowHeight="15" x14ac:dyDescent="0.25"/>
  <cols>
    <col min="1" max="1" width="2.5703125" customWidth="1"/>
    <col min="2" max="2" width="32.28515625" customWidth="1"/>
    <col min="3" max="3" width="2.28515625" customWidth="1"/>
    <col min="4" max="5" width="39.85546875" customWidth="1"/>
    <col min="6" max="6" width="2.140625" customWidth="1"/>
    <col min="7" max="7" width="18" customWidth="1"/>
    <col min="8" max="8" width="3.5703125" customWidth="1"/>
    <col min="9" max="9" width="17.42578125" customWidth="1"/>
  </cols>
  <sheetData>
    <row r="1" spans="1:9" ht="27" thickBot="1" x14ac:dyDescent="0.45">
      <c r="B1" s="61" t="s">
        <v>66</v>
      </c>
    </row>
    <row r="2" spans="1:9" ht="45.75" thickBot="1" x14ac:dyDescent="0.3">
      <c r="D2" s="108" t="s">
        <v>91</v>
      </c>
    </row>
    <row r="3" spans="1:9" x14ac:dyDescent="0.25">
      <c r="A3" s="1"/>
      <c r="B3" s="21"/>
    </row>
    <row r="4" spans="1:9" ht="15.75" x14ac:dyDescent="0.25">
      <c r="B4" s="20"/>
    </row>
    <row r="5" spans="1:9" ht="15.75" x14ac:dyDescent="0.25">
      <c r="B5" s="82" t="s">
        <v>19</v>
      </c>
      <c r="C5" s="83"/>
      <c r="D5" s="105" t="s">
        <v>100</v>
      </c>
    </row>
    <row r="6" spans="1:9" x14ac:dyDescent="0.25">
      <c r="B6" s="2"/>
    </row>
    <row r="7" spans="1:9" ht="15.75" thickBot="1" x14ac:dyDescent="0.3">
      <c r="B7" s="2"/>
    </row>
    <row r="8" spans="1:9" ht="21.75" thickBot="1" x14ac:dyDescent="0.4">
      <c r="B8" s="44" t="s">
        <v>74</v>
      </c>
      <c r="C8" s="45"/>
      <c r="D8" s="53">
        <f>'START HERE!'!D21</f>
        <v>0</v>
      </c>
    </row>
    <row r="9" spans="1:9" ht="15.75" thickBot="1" x14ac:dyDescent="0.3">
      <c r="B9" s="1"/>
    </row>
    <row r="10" spans="1:9" ht="37.5" x14ac:dyDescent="0.25">
      <c r="B10" s="27" t="s">
        <v>1</v>
      </c>
      <c r="C10" s="28"/>
      <c r="D10" s="29" t="s">
        <v>10</v>
      </c>
      <c r="E10" s="29" t="s">
        <v>11</v>
      </c>
      <c r="F10" s="32"/>
      <c r="G10" s="76" t="s">
        <v>73</v>
      </c>
      <c r="H10" s="33"/>
      <c r="I10" s="79" t="s">
        <v>2</v>
      </c>
    </row>
    <row r="11" spans="1:9" ht="18.75" x14ac:dyDescent="0.3">
      <c r="B11" s="6"/>
      <c r="C11" s="9"/>
      <c r="D11" s="7"/>
      <c r="E11" s="10"/>
      <c r="F11" s="12"/>
      <c r="G11" s="37"/>
      <c r="H11" s="33"/>
      <c r="I11" s="38"/>
    </row>
    <row r="12" spans="1:9" ht="45" x14ac:dyDescent="0.25">
      <c r="B12" s="81" t="s">
        <v>3</v>
      </c>
      <c r="C12" s="8"/>
      <c r="D12" s="92" t="s">
        <v>62</v>
      </c>
      <c r="E12" s="93" t="s">
        <v>32</v>
      </c>
      <c r="F12" s="8"/>
      <c r="G12" s="77">
        <f>D8*0.2</f>
        <v>0</v>
      </c>
      <c r="H12" s="33"/>
      <c r="I12" s="128">
        <f>D8*0.2</f>
        <v>0</v>
      </c>
    </row>
    <row r="13" spans="1:9" ht="45" x14ac:dyDescent="0.25">
      <c r="B13" s="81" t="s">
        <v>4</v>
      </c>
      <c r="C13" s="5"/>
      <c r="D13" s="92" t="s">
        <v>62</v>
      </c>
      <c r="E13" s="93" t="s">
        <v>32</v>
      </c>
      <c r="F13" s="5"/>
      <c r="G13" s="77">
        <f>D8*0.2</f>
        <v>0</v>
      </c>
      <c r="H13" s="33"/>
      <c r="I13" s="128">
        <f>D8*0.2</f>
        <v>0</v>
      </c>
    </row>
    <row r="14" spans="1:9" ht="45" x14ac:dyDescent="0.25">
      <c r="B14" s="81" t="s">
        <v>5</v>
      </c>
      <c r="C14" s="5"/>
      <c r="D14" s="92" t="s">
        <v>62</v>
      </c>
      <c r="E14" s="93" t="s">
        <v>32</v>
      </c>
      <c r="F14" s="5"/>
      <c r="G14" s="77">
        <f>D8*0.2</f>
        <v>0</v>
      </c>
      <c r="H14" s="33"/>
      <c r="I14" s="128">
        <f>D8*0.2</f>
        <v>0</v>
      </c>
    </row>
    <row r="15" spans="1:9" ht="30" x14ac:dyDescent="0.25">
      <c r="B15" s="81" t="s">
        <v>6</v>
      </c>
      <c r="C15" s="5"/>
      <c r="D15" s="92" t="s">
        <v>63</v>
      </c>
      <c r="E15" s="93" t="s">
        <v>32</v>
      </c>
      <c r="F15" s="5"/>
      <c r="G15" s="77">
        <f>D8*0.2</f>
        <v>0</v>
      </c>
      <c r="H15" s="33"/>
      <c r="I15" s="128">
        <f>D8*0.2</f>
        <v>0</v>
      </c>
    </row>
    <row r="16" spans="1:9" ht="45" x14ac:dyDescent="0.25">
      <c r="B16" s="81" t="s">
        <v>7</v>
      </c>
      <c r="C16" s="5"/>
      <c r="D16" s="92" t="s">
        <v>62</v>
      </c>
      <c r="E16" s="93" t="s">
        <v>32</v>
      </c>
      <c r="F16" s="5"/>
      <c r="G16" s="77">
        <f>'Decision 9'!D8*0.15</f>
        <v>0</v>
      </c>
      <c r="H16" s="39"/>
      <c r="I16" s="132">
        <f>'Decision 9'!D8*0.15</f>
        <v>0</v>
      </c>
    </row>
    <row r="17" spans="2:9" ht="18.75" x14ac:dyDescent="0.25">
      <c r="B17" s="3" t="s">
        <v>8</v>
      </c>
      <c r="C17" s="14"/>
      <c r="D17" s="92"/>
      <c r="E17" s="93" t="s">
        <v>45</v>
      </c>
      <c r="F17" s="14"/>
      <c r="G17" s="77">
        <f>D8*0.05</f>
        <v>0</v>
      </c>
      <c r="H17" s="39"/>
      <c r="I17" s="128">
        <f>D8*0.05</f>
        <v>0</v>
      </c>
    </row>
    <row r="18" spans="2:9" ht="18.75" x14ac:dyDescent="0.25">
      <c r="B18" s="15"/>
      <c r="C18" s="17"/>
      <c r="D18" s="16"/>
      <c r="E18" s="13"/>
      <c r="F18" s="17"/>
      <c r="G18" s="43"/>
      <c r="H18" s="39"/>
      <c r="I18" s="41"/>
    </row>
    <row r="19" spans="2:9" ht="19.5" thickBot="1" x14ac:dyDescent="0.3">
      <c r="B19" s="4" t="s">
        <v>9</v>
      </c>
      <c r="C19" s="18"/>
      <c r="D19" s="19"/>
      <c r="E19" s="19"/>
      <c r="F19" s="18"/>
      <c r="G19" s="78">
        <f>SUM(G12:G17)</f>
        <v>0</v>
      </c>
      <c r="H19" s="39"/>
      <c r="I19" s="42">
        <f>SUM(I12:I17)</f>
        <v>0</v>
      </c>
    </row>
    <row r="21" spans="2:9" ht="29.25" customHeight="1" thickBot="1" x14ac:dyDescent="0.3"/>
    <row r="22" spans="2:9" ht="48" customHeight="1" thickBot="1" x14ac:dyDescent="0.4">
      <c r="B22" s="60" t="s">
        <v>65</v>
      </c>
      <c r="D22" s="108" t="s">
        <v>85</v>
      </c>
    </row>
    <row r="23" spans="2:9" ht="21.75" thickBot="1" x14ac:dyDescent="0.4">
      <c r="B23" s="44" t="s">
        <v>74</v>
      </c>
      <c r="C23" s="45"/>
      <c r="D23" s="53">
        <f>'START HERE!'!D22</f>
        <v>0</v>
      </c>
    </row>
    <row r="24" spans="2:9" ht="15.75" thickBot="1" x14ac:dyDescent="0.3">
      <c r="B24" s="1"/>
    </row>
    <row r="25" spans="2:9" ht="37.5" x14ac:dyDescent="0.25">
      <c r="B25" s="27" t="s">
        <v>1</v>
      </c>
      <c r="C25" s="28"/>
      <c r="D25" s="29" t="s">
        <v>10</v>
      </c>
      <c r="E25" s="29" t="s">
        <v>11</v>
      </c>
      <c r="F25" s="32"/>
      <c r="G25" s="76" t="s">
        <v>73</v>
      </c>
      <c r="H25" s="33"/>
      <c r="I25" s="79" t="s">
        <v>2</v>
      </c>
    </row>
    <row r="26" spans="2:9" ht="18.75" x14ac:dyDescent="0.3">
      <c r="B26" s="6"/>
      <c r="C26" s="9"/>
      <c r="D26" s="7"/>
      <c r="E26" s="10"/>
      <c r="F26" s="12"/>
      <c r="G26" s="37"/>
      <c r="H26" s="33"/>
      <c r="I26" s="38"/>
    </row>
    <row r="27" spans="2:9" ht="60" x14ac:dyDescent="0.25">
      <c r="B27" s="81" t="s">
        <v>3</v>
      </c>
      <c r="C27" s="8"/>
      <c r="D27" s="93" t="s">
        <v>64</v>
      </c>
      <c r="E27" s="93" t="s">
        <v>32</v>
      </c>
      <c r="F27" s="8"/>
      <c r="G27" s="77">
        <f>D23*0.2</f>
        <v>0</v>
      </c>
      <c r="H27" s="33"/>
      <c r="I27" s="128">
        <f>D23*0.2</f>
        <v>0</v>
      </c>
    </row>
    <row r="28" spans="2:9" ht="60" x14ac:dyDescent="0.25">
      <c r="B28" s="81" t="s">
        <v>4</v>
      </c>
      <c r="C28" s="5"/>
      <c r="D28" s="93" t="s">
        <v>64</v>
      </c>
      <c r="E28" s="93" t="s">
        <v>32</v>
      </c>
      <c r="F28" s="5"/>
      <c r="G28" s="77">
        <f>D23*0.2</f>
        <v>0</v>
      </c>
      <c r="H28" s="33"/>
      <c r="I28" s="128">
        <f>D23*0.2</f>
        <v>0</v>
      </c>
    </row>
    <row r="29" spans="2:9" ht="60" x14ac:dyDescent="0.25">
      <c r="B29" s="81" t="s">
        <v>5</v>
      </c>
      <c r="C29" s="5"/>
      <c r="D29" s="93" t="s">
        <v>64</v>
      </c>
      <c r="E29" s="93" t="s">
        <v>32</v>
      </c>
      <c r="F29" s="5"/>
      <c r="G29" s="77">
        <f>D23*0.2</f>
        <v>0</v>
      </c>
      <c r="H29" s="33"/>
      <c r="I29" s="128">
        <f>D23*0.2</f>
        <v>0</v>
      </c>
    </row>
    <row r="30" spans="2:9" ht="60" x14ac:dyDescent="0.25">
      <c r="B30" s="81" t="s">
        <v>6</v>
      </c>
      <c r="C30" s="5"/>
      <c r="D30" s="93" t="s">
        <v>64</v>
      </c>
      <c r="E30" s="93" t="s">
        <v>32</v>
      </c>
      <c r="F30" s="5"/>
      <c r="G30" s="77">
        <f>D23*0.2</f>
        <v>0</v>
      </c>
      <c r="H30" s="33"/>
      <c r="I30" s="128">
        <f>D23*0.2</f>
        <v>0</v>
      </c>
    </row>
    <row r="31" spans="2:9" ht="60" x14ac:dyDescent="0.25">
      <c r="B31" s="81" t="s">
        <v>7</v>
      </c>
      <c r="C31" s="5"/>
      <c r="D31" s="93" t="s">
        <v>64</v>
      </c>
      <c r="E31" s="93" t="s">
        <v>32</v>
      </c>
      <c r="F31" s="5"/>
      <c r="G31" s="77">
        <f>D23*0.15</f>
        <v>0</v>
      </c>
      <c r="H31" s="39"/>
      <c r="I31" s="132">
        <f>D23*0.15</f>
        <v>0</v>
      </c>
    </row>
    <row r="32" spans="2:9" ht="18.75" x14ac:dyDescent="0.25">
      <c r="B32" s="3" t="s">
        <v>8</v>
      </c>
      <c r="C32" s="14"/>
      <c r="D32" s="92"/>
      <c r="E32" s="93" t="s">
        <v>45</v>
      </c>
      <c r="F32" s="14"/>
      <c r="G32" s="77">
        <f>D23*0.05</f>
        <v>0</v>
      </c>
      <c r="H32" s="39"/>
      <c r="I32" s="128">
        <f>D23*0.05</f>
        <v>0</v>
      </c>
    </row>
    <row r="33" spans="2:9" ht="18.75" x14ac:dyDescent="0.25">
      <c r="B33" s="15"/>
      <c r="C33" s="17"/>
      <c r="D33" s="16"/>
      <c r="E33" s="13"/>
      <c r="F33" s="17"/>
      <c r="G33" s="43"/>
      <c r="H33" s="39"/>
      <c r="I33" s="41"/>
    </row>
    <row r="34" spans="2:9" ht="19.5" thickBot="1" x14ac:dyDescent="0.3">
      <c r="B34" s="4" t="s">
        <v>9</v>
      </c>
      <c r="C34" s="18"/>
      <c r="D34" s="19"/>
      <c r="E34" s="19"/>
      <c r="F34" s="18"/>
      <c r="G34" s="78">
        <f>SUM(G27:G32)</f>
        <v>0</v>
      </c>
      <c r="H34" s="39"/>
      <c r="I34" s="42">
        <f>SUM(I27:I32)</f>
        <v>0</v>
      </c>
    </row>
    <row r="35" spans="2:9" ht="29.25" customHeight="1" x14ac:dyDescent="0.25"/>
    <row r="36" spans="2:9" ht="12.75" customHeight="1" thickBot="1" x14ac:dyDescent="0.3"/>
    <row r="37" spans="2:9" ht="45.75" thickBot="1" x14ac:dyDescent="0.4">
      <c r="B37" s="60" t="s">
        <v>81</v>
      </c>
      <c r="D37" s="108" t="s">
        <v>85</v>
      </c>
    </row>
    <row r="38" spans="2:9" ht="21.75" thickBot="1" x14ac:dyDescent="0.4">
      <c r="B38" s="44" t="s">
        <v>74</v>
      </c>
      <c r="C38" s="45"/>
      <c r="D38" s="53">
        <f>'START HERE!'!D23</f>
        <v>0</v>
      </c>
    </row>
    <row r="39" spans="2:9" ht="15.75" thickBot="1" x14ac:dyDescent="0.3">
      <c r="B39" s="1"/>
    </row>
    <row r="40" spans="2:9" ht="37.5" x14ac:dyDescent="0.25">
      <c r="B40" s="27" t="s">
        <v>1</v>
      </c>
      <c r="C40" s="28"/>
      <c r="D40" s="29" t="s">
        <v>10</v>
      </c>
      <c r="E40" s="29" t="s">
        <v>11</v>
      </c>
      <c r="F40" s="32"/>
      <c r="G40" s="76" t="s">
        <v>73</v>
      </c>
      <c r="H40" s="33"/>
      <c r="I40" s="79" t="s">
        <v>2</v>
      </c>
    </row>
    <row r="41" spans="2:9" ht="18.75" x14ac:dyDescent="0.3">
      <c r="B41" s="6"/>
      <c r="C41" s="9"/>
      <c r="D41" s="7"/>
      <c r="E41" s="10"/>
      <c r="F41" s="12"/>
      <c r="G41" s="37"/>
      <c r="H41" s="33"/>
      <c r="I41" s="38"/>
    </row>
    <row r="42" spans="2:9" ht="75" x14ac:dyDescent="0.25">
      <c r="B42" s="81" t="s">
        <v>3</v>
      </c>
      <c r="C42" s="8"/>
      <c r="D42" s="93" t="s">
        <v>68</v>
      </c>
      <c r="E42" s="93" t="s">
        <v>32</v>
      </c>
      <c r="F42" s="8"/>
      <c r="G42" s="77">
        <f>D38*0.25</f>
        <v>0</v>
      </c>
      <c r="H42" s="33"/>
      <c r="I42" s="128">
        <f>D38*0.25</f>
        <v>0</v>
      </c>
    </row>
    <row r="43" spans="2:9" ht="75" x14ac:dyDescent="0.25">
      <c r="B43" s="81" t="s">
        <v>4</v>
      </c>
      <c r="C43" s="5"/>
      <c r="D43" s="93" t="s">
        <v>68</v>
      </c>
      <c r="E43" s="93" t="s">
        <v>32</v>
      </c>
      <c r="F43" s="5"/>
      <c r="G43" s="77">
        <f>D38*0.25</f>
        <v>0</v>
      </c>
      <c r="H43" s="33"/>
      <c r="I43" s="128">
        <f>D38*0.25</f>
        <v>0</v>
      </c>
    </row>
    <row r="44" spans="2:9" ht="75" x14ac:dyDescent="0.25">
      <c r="B44" s="81" t="s">
        <v>5</v>
      </c>
      <c r="C44" s="5"/>
      <c r="D44" s="93" t="s">
        <v>68</v>
      </c>
      <c r="E44" s="93" t="s">
        <v>32</v>
      </c>
      <c r="F44" s="5"/>
      <c r="G44" s="77">
        <f>D38*0.25</f>
        <v>0</v>
      </c>
      <c r="H44" s="33"/>
      <c r="I44" s="128">
        <f>D38*0.25</f>
        <v>0</v>
      </c>
    </row>
    <row r="45" spans="2:9" ht="75" x14ac:dyDescent="0.25">
      <c r="B45" s="81" t="s">
        <v>6</v>
      </c>
      <c r="C45" s="5"/>
      <c r="D45" s="93" t="s">
        <v>68</v>
      </c>
      <c r="E45" s="93" t="s">
        <v>32</v>
      </c>
      <c r="F45" s="5"/>
      <c r="G45" s="77">
        <f>D38*0.2</f>
        <v>0</v>
      </c>
      <c r="H45" s="33"/>
      <c r="I45" s="128">
        <f>D38*0.2</f>
        <v>0</v>
      </c>
    </row>
    <row r="46" spans="2:9" ht="18.75" customHeight="1" x14ac:dyDescent="0.25">
      <c r="B46" s="81" t="s">
        <v>7</v>
      </c>
      <c r="C46" s="5"/>
      <c r="D46" s="93" t="s">
        <v>16</v>
      </c>
      <c r="E46" s="93" t="s">
        <v>16</v>
      </c>
      <c r="F46" s="66"/>
      <c r="G46" s="67"/>
      <c r="H46" s="67"/>
      <c r="I46" s="94"/>
    </row>
    <row r="47" spans="2:9" ht="18.75" x14ac:dyDescent="0.25">
      <c r="B47" s="3" t="s">
        <v>8</v>
      </c>
      <c r="C47" s="14"/>
      <c r="D47" s="92"/>
      <c r="E47" s="93" t="s">
        <v>45</v>
      </c>
      <c r="F47" s="14"/>
      <c r="G47" s="77">
        <f>D38*0.05</f>
        <v>0</v>
      </c>
      <c r="H47" s="39"/>
      <c r="I47" s="128">
        <f>D38*0.05</f>
        <v>0</v>
      </c>
    </row>
    <row r="48" spans="2:9" ht="18.75" x14ac:dyDescent="0.25">
      <c r="B48" s="15"/>
      <c r="C48" s="171"/>
      <c r="D48" s="171"/>
      <c r="E48" s="171"/>
      <c r="F48" s="171"/>
      <c r="G48" s="178"/>
      <c r="H48" s="178"/>
      <c r="I48" s="179"/>
    </row>
    <row r="49" spans="2:9" ht="19.5" thickBot="1" x14ac:dyDescent="0.3">
      <c r="B49" s="4" t="s">
        <v>9</v>
      </c>
      <c r="C49" s="172"/>
      <c r="D49" s="172"/>
      <c r="E49" s="172"/>
      <c r="F49" s="172"/>
      <c r="G49" s="78">
        <f>SUM(G42:G47)</f>
        <v>0</v>
      </c>
      <c r="H49" s="39"/>
      <c r="I49" s="42">
        <f>SUM(I42:I47)</f>
        <v>0</v>
      </c>
    </row>
  </sheetData>
  <sheetProtection algorithmName="SHA-512" hashValue="WsufL+RBpXEd0EVqPriy1344LX3SViVZ3MzzDm5qvN6+BhN04UHEmHnIGScP6k5Z6Vl3gyUELg//iyAomecWVA==" saltValue="S2RUXwKVW/RQa0QAeQvwqw==" spinCount="100000" sheet="1" objects="1" scenarios="1" selectLockedCells="1"/>
  <mergeCells count="2">
    <mergeCell ref="C48:F49"/>
    <mergeCell ref="G48:I48"/>
  </mergeCells>
  <conditionalFormatting sqref="I19">
    <cfRule type="cellIs" dxfId="15" priority="5" operator="notEqual">
      <formula>$D$8</formula>
    </cfRule>
    <cfRule type="cellIs" dxfId="14" priority="6" operator="equal">
      <formula>$D$8</formula>
    </cfRule>
  </conditionalFormatting>
  <conditionalFormatting sqref="I34">
    <cfRule type="cellIs" dxfId="13" priority="3" operator="notEqual">
      <formula>$D$8</formula>
    </cfRule>
    <cfRule type="cellIs" dxfId="12" priority="4" operator="equal">
      <formula>$D$8</formula>
    </cfRule>
  </conditionalFormatting>
  <conditionalFormatting sqref="I49">
    <cfRule type="cellIs" dxfId="11" priority="1" operator="notEqual">
      <formula>$D$8</formula>
    </cfRule>
    <cfRule type="cellIs" dxfId="10" priority="2" operator="equal">
      <formula>$D$8</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2875E-69BD-4235-96B2-D8504113CB28}">
  <dimension ref="A1:I40"/>
  <sheetViews>
    <sheetView showGridLines="0" workbookViewId="0">
      <selection activeCell="I15" sqref="I15"/>
    </sheetView>
  </sheetViews>
  <sheetFormatPr defaultRowHeight="15" x14ac:dyDescent="0.25"/>
  <cols>
    <col min="1" max="1" width="2.5703125" customWidth="1"/>
    <col min="2" max="2" width="32.28515625" customWidth="1"/>
    <col min="3" max="3" width="2.28515625" customWidth="1"/>
    <col min="4" max="5" width="39.85546875" customWidth="1"/>
    <col min="6" max="6" width="2.140625" customWidth="1"/>
    <col min="7" max="7" width="18" customWidth="1"/>
    <col min="8" max="8" width="5.140625" customWidth="1"/>
    <col min="9" max="9" width="19.7109375" customWidth="1"/>
  </cols>
  <sheetData>
    <row r="1" spans="1:9" ht="23.25" x14ac:dyDescent="0.35">
      <c r="B1" s="60" t="s">
        <v>69</v>
      </c>
    </row>
    <row r="2" spans="1:9" x14ac:dyDescent="0.25">
      <c r="D2" s="25"/>
    </row>
    <row r="3" spans="1:9" x14ac:dyDescent="0.25">
      <c r="A3" s="1"/>
      <c r="B3" s="21"/>
    </row>
    <row r="4" spans="1:9" ht="15.75" x14ac:dyDescent="0.25">
      <c r="B4" s="20"/>
    </row>
    <row r="5" spans="1:9" ht="15.75" x14ac:dyDescent="0.25">
      <c r="B5" s="82" t="s">
        <v>19</v>
      </c>
      <c r="C5" s="83"/>
      <c r="D5" s="105" t="s">
        <v>100</v>
      </c>
    </row>
    <row r="6" spans="1:9" x14ac:dyDescent="0.25">
      <c r="B6" s="2"/>
    </row>
    <row r="7" spans="1:9" ht="15.75" thickBot="1" x14ac:dyDescent="0.3">
      <c r="B7" s="2"/>
    </row>
    <row r="8" spans="1:9" ht="21.75" thickBot="1" x14ac:dyDescent="0.4">
      <c r="B8" s="44" t="s">
        <v>74</v>
      </c>
      <c r="C8" s="45"/>
      <c r="D8" s="53">
        <f>'START HERE!'!D24</f>
        <v>0</v>
      </c>
    </row>
    <row r="9" spans="1:9" ht="15.75" thickBot="1" x14ac:dyDescent="0.3">
      <c r="B9" s="1"/>
    </row>
    <row r="10" spans="1:9" ht="37.5" x14ac:dyDescent="0.25">
      <c r="B10" s="27" t="s">
        <v>1</v>
      </c>
      <c r="C10" s="28"/>
      <c r="D10" s="29" t="s">
        <v>10</v>
      </c>
      <c r="E10" s="29" t="s">
        <v>11</v>
      </c>
      <c r="F10" s="32"/>
      <c r="G10" s="76" t="s">
        <v>73</v>
      </c>
      <c r="H10" s="33"/>
      <c r="I10" s="79" t="s">
        <v>2</v>
      </c>
    </row>
    <row r="11" spans="1:9" ht="18.75" x14ac:dyDescent="0.3">
      <c r="B11" s="6"/>
      <c r="C11" s="9"/>
      <c r="D11" s="7"/>
      <c r="E11" s="10"/>
      <c r="F11" s="12"/>
      <c r="G11" s="37"/>
      <c r="H11" s="33"/>
      <c r="I11" s="38"/>
    </row>
    <row r="12" spans="1:9" ht="30" x14ac:dyDescent="0.25">
      <c r="B12" s="81" t="s">
        <v>3</v>
      </c>
      <c r="C12" s="8"/>
      <c r="D12" s="93" t="s">
        <v>70</v>
      </c>
      <c r="E12" s="93" t="s">
        <v>71</v>
      </c>
      <c r="F12" s="8"/>
      <c r="G12" s="77">
        <f>D8*0.3</f>
        <v>0</v>
      </c>
      <c r="H12" s="33"/>
      <c r="I12" s="128">
        <f>D8*0.3</f>
        <v>0</v>
      </c>
    </row>
    <row r="13" spans="1:9" ht="31.5" x14ac:dyDescent="0.25">
      <c r="B13" s="81" t="s">
        <v>4</v>
      </c>
      <c r="C13" s="5"/>
      <c r="D13" s="93" t="s">
        <v>70</v>
      </c>
      <c r="E13" s="93" t="s">
        <v>24</v>
      </c>
      <c r="F13" s="5"/>
      <c r="G13" s="77">
        <f>D8*0.15</f>
        <v>0</v>
      </c>
      <c r="H13" s="33"/>
      <c r="I13" s="128">
        <f>D8*0.15</f>
        <v>0</v>
      </c>
    </row>
    <row r="14" spans="1:9" ht="30" x14ac:dyDescent="0.25">
      <c r="B14" s="81" t="s">
        <v>5</v>
      </c>
      <c r="C14" s="5"/>
      <c r="D14" s="93" t="s">
        <v>70</v>
      </c>
      <c r="E14" s="93" t="s">
        <v>72</v>
      </c>
      <c r="F14" s="5"/>
      <c r="G14" s="77">
        <f>D8*0.3</f>
        <v>0</v>
      </c>
      <c r="H14" s="33"/>
      <c r="I14" s="128">
        <f>D8*0.3</f>
        <v>0</v>
      </c>
    </row>
    <row r="15" spans="1:9" ht="30" x14ac:dyDescent="0.25">
      <c r="B15" s="81" t="s">
        <v>6</v>
      </c>
      <c r="C15" s="5"/>
      <c r="D15" s="93" t="s">
        <v>70</v>
      </c>
      <c r="E15" s="93" t="s">
        <v>24</v>
      </c>
      <c r="F15" s="5"/>
      <c r="G15" s="77">
        <f>D8*0.2</f>
        <v>0</v>
      </c>
      <c r="H15" s="197"/>
      <c r="I15" s="128">
        <f>D8*0.2</f>
        <v>0</v>
      </c>
    </row>
    <row r="16" spans="1:9" ht="18.75" x14ac:dyDescent="0.25">
      <c r="B16" s="81" t="s">
        <v>7</v>
      </c>
      <c r="C16" s="5"/>
      <c r="D16" s="93" t="s">
        <v>16</v>
      </c>
      <c r="E16" s="93" t="s">
        <v>16</v>
      </c>
      <c r="F16" s="5"/>
      <c r="G16" s="40"/>
      <c r="H16" s="197"/>
      <c r="I16" s="41"/>
    </row>
    <row r="17" spans="2:9" ht="18.75" x14ac:dyDescent="0.25">
      <c r="B17" s="3" t="s">
        <v>8</v>
      </c>
      <c r="C17" s="14"/>
      <c r="D17" s="92"/>
      <c r="E17" s="93" t="s">
        <v>45</v>
      </c>
      <c r="F17" s="14"/>
      <c r="G17" s="77">
        <f>D8*0.05</f>
        <v>0</v>
      </c>
      <c r="H17" s="197"/>
      <c r="I17" s="128">
        <f>D8*0.05</f>
        <v>0</v>
      </c>
    </row>
    <row r="18" spans="2:9" ht="18.75" x14ac:dyDescent="0.25">
      <c r="B18" s="15"/>
      <c r="C18" s="17"/>
      <c r="D18" s="16"/>
      <c r="E18" s="13"/>
      <c r="F18" s="17"/>
      <c r="G18" s="43"/>
      <c r="H18" s="197"/>
      <c r="I18" s="41"/>
    </row>
    <row r="19" spans="2:9" ht="19.5" thickBot="1" x14ac:dyDescent="0.3">
      <c r="B19" s="4" t="s">
        <v>9</v>
      </c>
      <c r="C19" s="18"/>
      <c r="D19" s="19"/>
      <c r="E19" s="19"/>
      <c r="F19" s="18"/>
      <c r="G19" s="78">
        <f>SUM(G12:G17)</f>
        <v>0</v>
      </c>
      <c r="H19" s="197"/>
      <c r="I19" s="42">
        <f>SUM(I12:I17)</f>
        <v>0</v>
      </c>
    </row>
    <row r="21" spans="2:9" ht="29.25" customHeight="1" x14ac:dyDescent="0.25"/>
    <row r="22" spans="2:9" ht="15.75" customHeight="1" x14ac:dyDescent="0.25"/>
    <row r="23" spans="2:9" ht="16.5" customHeight="1" x14ac:dyDescent="0.25"/>
    <row r="24" spans="2:9" ht="31.5" customHeight="1" x14ac:dyDescent="0.25"/>
    <row r="25" spans="2:9" ht="11.25" customHeight="1" x14ac:dyDescent="0.25"/>
    <row r="26" spans="2:9" ht="29.25" customHeight="1" x14ac:dyDescent="0.25"/>
    <row r="27" spans="2:9" ht="12" customHeight="1" x14ac:dyDescent="0.25"/>
    <row r="28" spans="2:9" ht="29.25" customHeight="1" x14ac:dyDescent="0.25"/>
    <row r="29" spans="2:9" ht="12.75" customHeight="1" x14ac:dyDescent="0.25"/>
    <row r="30" spans="2:9" ht="16.5" customHeight="1" x14ac:dyDescent="0.25"/>
    <row r="31" spans="2:9" ht="36" customHeight="1" x14ac:dyDescent="0.25"/>
    <row r="32" spans="2:9" ht="12.75" customHeight="1" x14ac:dyDescent="0.25"/>
    <row r="33" ht="29.25" customHeight="1" x14ac:dyDescent="0.25"/>
    <row r="34" ht="11.25" customHeight="1" x14ac:dyDescent="0.25"/>
    <row r="35" ht="29.25" customHeight="1" x14ac:dyDescent="0.25"/>
    <row r="36" ht="12.75" customHeight="1" x14ac:dyDescent="0.25"/>
    <row r="37" ht="16.5" customHeight="1" x14ac:dyDescent="0.25"/>
    <row r="38" ht="34.5" customHeight="1" x14ac:dyDescent="0.25"/>
    <row r="39" ht="16.5" customHeight="1" x14ac:dyDescent="0.25"/>
    <row r="40" ht="29.25" customHeight="1" x14ac:dyDescent="0.25"/>
  </sheetData>
  <sheetProtection algorithmName="SHA-512" hashValue="lMMkvc85xYMV/EONymy+o3xo143ULjjgrZVIvfPOoumU30kxlSiEfYL9gJDHqwUHcwjrYsMo56qheoJauGSkbA==" saltValue="FZpfsnGphHRjU+Pqowpv7Q==" spinCount="100000" sheet="1" objects="1" scenarios="1" selectLockedCells="1"/>
  <mergeCells count="1">
    <mergeCell ref="H15:H19"/>
  </mergeCells>
  <conditionalFormatting sqref="I19">
    <cfRule type="cellIs" dxfId="9" priority="1" operator="notEqual">
      <formula>$D$8</formula>
    </cfRule>
    <cfRule type="cellIs" dxfId="8" priority="2" operator="equal">
      <formula>$D$8</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1F6AB-F119-4B9C-95ED-BF3E3944816F}">
  <dimension ref="C2:F15"/>
  <sheetViews>
    <sheetView showGridLines="0" workbookViewId="0">
      <selection activeCell="D10" sqref="D10"/>
    </sheetView>
  </sheetViews>
  <sheetFormatPr defaultRowHeight="15" x14ac:dyDescent="0.25"/>
  <cols>
    <col min="3" max="3" width="28.7109375" customWidth="1"/>
    <col min="4" max="4" width="18.85546875" customWidth="1"/>
    <col min="6" max="6" width="18.42578125" customWidth="1"/>
  </cols>
  <sheetData>
    <row r="2" spans="3:6" ht="15.75" customHeight="1" x14ac:dyDescent="0.25">
      <c r="C2" s="198" t="s">
        <v>84</v>
      </c>
      <c r="D2" s="198"/>
      <c r="E2" s="198"/>
      <c r="F2" s="198"/>
    </row>
    <row r="3" spans="3:6" x14ac:dyDescent="0.25">
      <c r="C3" s="198"/>
      <c r="D3" s="198"/>
      <c r="E3" s="198"/>
      <c r="F3" s="198"/>
    </row>
    <row r="5" spans="3:6" ht="15.75" thickBot="1" x14ac:dyDescent="0.3"/>
    <row r="6" spans="3:6" ht="37.5" x14ac:dyDescent="0.25">
      <c r="C6" s="27" t="s">
        <v>1</v>
      </c>
      <c r="D6" s="109" t="s">
        <v>77</v>
      </c>
      <c r="E6" s="46"/>
      <c r="F6" s="95" t="s">
        <v>78</v>
      </c>
    </row>
    <row r="7" spans="3:6" ht="18.75" x14ac:dyDescent="0.3">
      <c r="C7" s="199"/>
      <c r="D7" s="169"/>
      <c r="E7" s="169"/>
      <c r="F7" s="200"/>
    </row>
    <row r="8" spans="3:6" ht="18.75" x14ac:dyDescent="0.25">
      <c r="C8" s="81" t="s">
        <v>3</v>
      </c>
      <c r="D8" s="110">
        <f>'Decision 1'!I12+'Decision 4'!I12+'Decision 4'!I27+'Decision 4'!I42+'Decision 5'!I12+'Decision 5'!I28+'Decision 6'!I12+'Decision 7'!I28+'Decision 7'!I43+'Decision 8'!I14+'Decision 8'!I29</f>
        <v>0</v>
      </c>
      <c r="E8" s="47"/>
      <c r="F8" s="96">
        <f>'Decision 2'!I44+'Decision 3'!I30+'Decision 9'!I12+'Decision 9'!I27+'Decision 9'!I42+'Decision 10'!I12</f>
        <v>0</v>
      </c>
    </row>
    <row r="9" spans="3:6" ht="31.5" x14ac:dyDescent="0.25">
      <c r="C9" s="81" t="s">
        <v>4</v>
      </c>
      <c r="D9" s="110">
        <f>'Decision 4'!I13+'Decision 4'!I43+'Decision 5'!I29+'Decision 6'!I13+'Decision 7'!I13+'Decision 7'!I44+'Decision 8'!I30+'Decision 1'!I13</f>
        <v>0</v>
      </c>
      <c r="E9" s="47"/>
      <c r="F9" s="96">
        <f>'Decision 2'!I13+'Decision 3'!I31+'Decision 9'!I13+'Decision 9'!I28+'Decision 9'!I43+'Decision 10'!I13</f>
        <v>0</v>
      </c>
    </row>
    <row r="10" spans="3:6" ht="31.5" x14ac:dyDescent="0.25">
      <c r="C10" s="81" t="s">
        <v>5</v>
      </c>
      <c r="D10" s="110">
        <f>'Decision 1'!I14+'Decision 3'!I14+'Decision 4'!I14+'Decision 4'!I44+'Decision 5'!I30+'Decision 6'!I14+'Decision 7'!I30+'Decision 7'!I45+'Decision 8'!I16+'Decision 8'!I31</f>
        <v>0</v>
      </c>
      <c r="E10" s="47"/>
      <c r="F10" s="96">
        <f>'Decision 2'!I31+'Decision 2'!I46+'Decision 3'!I32+'Decision 9'!I14+'Decision 9'!I29+'Decision 9'!I44+'Decision 10'!I14</f>
        <v>0</v>
      </c>
    </row>
    <row r="11" spans="3:6" ht="31.5" x14ac:dyDescent="0.25">
      <c r="C11" s="81" t="s">
        <v>6</v>
      </c>
      <c r="D11" s="110">
        <f>'Decision 1'!I15+'Decision 4'!I45+'Decision 5'!I31+'Decision 6'!I15+'Decision 7'!I31+'Decision 7'!I46+'Decision 8'!I17+'Decision 8'!I32</f>
        <v>0</v>
      </c>
      <c r="E11" s="47"/>
      <c r="F11" s="96">
        <f>'Decision 2'!I47+'Decision 9'!I15+'Decision 9'!I30+'Decision 9'!I45+'Decision 10'!I15</f>
        <v>0</v>
      </c>
    </row>
    <row r="12" spans="3:6" ht="18.75" x14ac:dyDescent="0.25">
      <c r="C12" s="81" t="s">
        <v>7</v>
      </c>
      <c r="D12" s="41"/>
      <c r="E12" s="47"/>
      <c r="F12" s="96">
        <f>'Decision 9'!I16+'Decision 9'!I31</f>
        <v>0</v>
      </c>
    </row>
    <row r="13" spans="3:6" ht="18.75" x14ac:dyDescent="0.25">
      <c r="C13" s="81" t="s">
        <v>8</v>
      </c>
      <c r="D13" s="110">
        <f>'Decision 3'!I17+'Decision 4'!I17+'Decision 4'!I32+'Decision 4'!I47+'Decision 5'!I17+'Decision 5'!I33+'Decision 6'!I17+'Decision 7'!I17+'Decision 7'!I33+'Decision 7'!I48+'Decision 8'!I19+'Decision 8'!I34</f>
        <v>0</v>
      </c>
      <c r="E13" s="47"/>
      <c r="F13" s="96">
        <f>'Decision 2'!I17+'Decision 2'!I34+'Decision 2'!I49+'Decision 3'!I35+'Decision 9'!I17+'Decision 9'!I32+'Decision 9'!I47+'Decision 10'!I17</f>
        <v>0</v>
      </c>
    </row>
    <row r="14" spans="3:6" ht="18.75" customHeight="1" x14ac:dyDescent="0.25">
      <c r="C14" s="201"/>
      <c r="D14" s="202"/>
      <c r="E14" s="202"/>
      <c r="F14" s="203"/>
    </row>
    <row r="15" spans="3:6" ht="19.5" thickBot="1" x14ac:dyDescent="0.3">
      <c r="C15" s="51" t="s">
        <v>9</v>
      </c>
      <c r="D15" s="48">
        <f>SUM(D8:D13)</f>
        <v>0</v>
      </c>
      <c r="E15" s="49"/>
      <c r="F15" s="50">
        <f>SUM(F8:F13)</f>
        <v>0</v>
      </c>
    </row>
  </sheetData>
  <sheetProtection algorithmName="SHA-512" hashValue="WFK3SdQ0DjyZ/OfKz53HEcYcFwUgX/B+WvI6HXkXVsZRFm1ovpBz1ATvcniSIsEnMMdWD6jCJd3hipUEvzshQQ==" saltValue="JI4qqtLrZZvWY3N5TmOxZg==" spinCount="100000" sheet="1" objects="1" scenarios="1" selectLockedCells="1"/>
  <mergeCells count="3">
    <mergeCell ref="C2:F3"/>
    <mergeCell ref="C7:F7"/>
    <mergeCell ref="C14:F14"/>
  </mergeCells>
  <conditionalFormatting sqref="D15">
    <cfRule type="cellIs" dxfId="7" priority="7" operator="notEqual">
      <formula>$D$8</formula>
    </cfRule>
    <cfRule type="cellIs" dxfId="6" priority="8" operator="equal">
      <formula>$D$8</formula>
    </cfRule>
  </conditionalFormatting>
  <conditionalFormatting sqref="F15">
    <cfRule type="cellIs" dxfId="5" priority="5" operator="notEqual">
      <formula>$D$8</formula>
    </cfRule>
    <cfRule type="cellIs" dxfId="4" priority="6" operator="equal">
      <formula>$D$8</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operator="notEqual" id="{937A7814-0E7E-4A3D-A928-37590669E0FF}">
            <xm:f>'START HERE!'!$C$26</xm:f>
            <x14:dxf>
              <fill>
                <patternFill>
                  <bgColor rgb="FFFF0000"/>
                </patternFill>
              </fill>
            </x14:dxf>
          </x14:cfRule>
          <x14:cfRule type="cellIs" priority="4" operator="equal" id="{6D95CDD9-ED76-4AD3-8FAE-7B9BDFB3FB1A}">
            <xm:f>'START HERE!'!$C$26</xm:f>
            <x14:dxf>
              <fill>
                <patternFill>
                  <bgColor rgb="FF00B050"/>
                </patternFill>
              </fill>
            </x14:dxf>
          </x14:cfRule>
          <xm:sqref>D15</xm:sqref>
        </x14:conditionalFormatting>
        <x14:conditionalFormatting xmlns:xm="http://schemas.microsoft.com/office/excel/2006/main">
          <x14:cfRule type="cellIs" priority="2" operator="notEqual" id="{9BBE31C8-BCD5-4A15-8E5C-498C1F3E7862}">
            <xm:f>'START HERE!'!$D$26</xm:f>
            <x14:dxf>
              <fill>
                <patternFill>
                  <bgColor rgb="FFFF0000"/>
                </patternFill>
              </fill>
            </x14:dxf>
          </x14:cfRule>
          <x14:cfRule type="cellIs" priority="3" operator="equal" id="{19980EA8-2A14-4FA3-87C7-76EF4E7FF6D1}">
            <xm:f>'START HERE!'!$D$26</xm:f>
            <x14:dxf>
              <fill>
                <patternFill>
                  <bgColor rgb="FF00B050"/>
                </patternFill>
              </fill>
            </x14:dxf>
          </x14:cfRule>
          <xm:sqref>F15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F6F9E-B790-4563-8BDA-A2F909A58071}">
  <dimension ref="B1:D26"/>
  <sheetViews>
    <sheetView showGridLines="0" workbookViewId="0">
      <selection activeCell="C8" sqref="C8"/>
    </sheetView>
  </sheetViews>
  <sheetFormatPr defaultRowHeight="15" x14ac:dyDescent="0.25"/>
  <cols>
    <col min="2" max="2" width="28.5703125" customWidth="1"/>
    <col min="3" max="3" width="29.42578125" customWidth="1"/>
    <col min="4" max="4" width="28.42578125" customWidth="1"/>
  </cols>
  <sheetData>
    <row r="1" spans="2:4" ht="60" customHeight="1" x14ac:dyDescent="0.25">
      <c r="B1" s="166" t="s">
        <v>87</v>
      </c>
      <c r="C1" s="166"/>
      <c r="D1" s="166"/>
    </row>
    <row r="3" spans="2:4" ht="19.5" thickBot="1" x14ac:dyDescent="0.35">
      <c r="B3" s="52"/>
      <c r="C3" s="102" t="s">
        <v>94</v>
      </c>
      <c r="D3" s="98" t="s">
        <v>95</v>
      </c>
    </row>
    <row r="4" spans="2:4" ht="19.5" thickBot="1" x14ac:dyDescent="0.35">
      <c r="B4" s="99" t="s">
        <v>20</v>
      </c>
      <c r="C4" s="122">
        <v>0</v>
      </c>
      <c r="D4" s="84"/>
    </row>
    <row r="5" spans="2:4" ht="19.5" thickBot="1" x14ac:dyDescent="0.35">
      <c r="B5" s="100" t="s">
        <v>79</v>
      </c>
      <c r="C5" s="85"/>
      <c r="D5" s="123">
        <v>0</v>
      </c>
    </row>
    <row r="6" spans="2:4" ht="19.5" thickBot="1" x14ac:dyDescent="0.35">
      <c r="B6" s="100" t="s">
        <v>99</v>
      </c>
      <c r="C6" s="85"/>
      <c r="D6" s="123">
        <v>0</v>
      </c>
    </row>
    <row r="7" spans="2:4" ht="19.5" thickBot="1" x14ac:dyDescent="0.35">
      <c r="B7" s="100" t="s">
        <v>21</v>
      </c>
      <c r="C7" s="85"/>
      <c r="D7" s="123">
        <v>0</v>
      </c>
    </row>
    <row r="8" spans="2:4" ht="19.5" thickBot="1" x14ac:dyDescent="0.35">
      <c r="B8" s="100" t="s">
        <v>25</v>
      </c>
      <c r="C8" s="122">
        <v>0</v>
      </c>
      <c r="D8" s="85"/>
    </row>
    <row r="9" spans="2:4" ht="19.5" thickBot="1" x14ac:dyDescent="0.35">
      <c r="B9" s="100" t="s">
        <v>28</v>
      </c>
      <c r="C9" s="85"/>
      <c r="D9" s="123">
        <v>0</v>
      </c>
    </row>
    <row r="10" spans="2:4" ht="19.5" thickBot="1" x14ac:dyDescent="0.35">
      <c r="B10" s="100" t="s">
        <v>30</v>
      </c>
      <c r="C10" s="122">
        <v>0</v>
      </c>
      <c r="D10" s="85"/>
    </row>
    <row r="11" spans="2:4" ht="19.5" thickBot="1" x14ac:dyDescent="0.35">
      <c r="B11" s="100" t="s">
        <v>34</v>
      </c>
      <c r="C11" s="122">
        <v>0</v>
      </c>
      <c r="D11" s="85"/>
    </row>
    <row r="12" spans="2:4" ht="19.5" thickBot="1" x14ac:dyDescent="0.35">
      <c r="B12" s="100" t="s">
        <v>51</v>
      </c>
      <c r="C12" s="122">
        <v>0</v>
      </c>
      <c r="D12" s="85"/>
    </row>
    <row r="13" spans="2:4" ht="19.5" thickBot="1" x14ac:dyDescent="0.35">
      <c r="B13" s="100" t="s">
        <v>36</v>
      </c>
      <c r="C13" s="122">
        <v>0</v>
      </c>
      <c r="D13" s="85"/>
    </row>
    <row r="14" spans="2:4" ht="19.5" thickBot="1" x14ac:dyDescent="0.35">
      <c r="B14" s="100" t="s">
        <v>39</v>
      </c>
      <c r="C14" s="122">
        <v>0</v>
      </c>
      <c r="D14" s="85"/>
    </row>
    <row r="15" spans="2:4" ht="19.5" thickBot="1" x14ac:dyDescent="0.35">
      <c r="B15" s="100" t="s">
        <v>40</v>
      </c>
      <c r="C15" s="122">
        <v>0</v>
      </c>
      <c r="D15" s="85"/>
    </row>
    <row r="16" spans="2:4" ht="19.5" thickBot="1" x14ac:dyDescent="0.35">
      <c r="B16" s="100" t="s">
        <v>42</v>
      </c>
      <c r="C16" s="122">
        <v>0</v>
      </c>
      <c r="D16" s="85"/>
    </row>
    <row r="17" spans="2:4" ht="19.5" thickBot="1" x14ac:dyDescent="0.35">
      <c r="B17" s="100" t="s">
        <v>80</v>
      </c>
      <c r="C17" s="122">
        <v>0</v>
      </c>
      <c r="D17" s="85"/>
    </row>
    <row r="18" spans="2:4" ht="19.5" thickBot="1" x14ac:dyDescent="0.35">
      <c r="B18" s="100" t="s">
        <v>49</v>
      </c>
      <c r="C18" s="122">
        <v>0</v>
      </c>
      <c r="D18" s="85"/>
    </row>
    <row r="19" spans="2:4" ht="19.5" thickBot="1" x14ac:dyDescent="0.35">
      <c r="B19" s="100" t="s">
        <v>58</v>
      </c>
      <c r="C19" s="122">
        <v>0</v>
      </c>
      <c r="D19" s="85"/>
    </row>
    <row r="20" spans="2:4" ht="19.5" thickBot="1" x14ac:dyDescent="0.35">
      <c r="B20" s="100" t="s">
        <v>67</v>
      </c>
      <c r="C20" s="122">
        <v>0</v>
      </c>
      <c r="D20" s="85"/>
    </row>
    <row r="21" spans="2:4" ht="19.5" thickBot="1" x14ac:dyDescent="0.35">
      <c r="B21" s="100" t="s">
        <v>66</v>
      </c>
      <c r="C21" s="85"/>
      <c r="D21" s="123">
        <v>0</v>
      </c>
    </row>
    <row r="22" spans="2:4" ht="19.5" thickBot="1" x14ac:dyDescent="0.35">
      <c r="B22" s="100" t="s">
        <v>65</v>
      </c>
      <c r="C22" s="85"/>
      <c r="D22" s="123">
        <v>0</v>
      </c>
    </row>
    <row r="23" spans="2:4" ht="19.5" thickBot="1" x14ac:dyDescent="0.35">
      <c r="B23" s="100" t="s">
        <v>81</v>
      </c>
      <c r="C23" s="85"/>
      <c r="D23" s="123">
        <v>0</v>
      </c>
    </row>
    <row r="24" spans="2:4" ht="19.5" thickBot="1" x14ac:dyDescent="0.35">
      <c r="B24" s="101" t="s">
        <v>82</v>
      </c>
      <c r="C24" s="86"/>
      <c r="D24" s="123">
        <v>0</v>
      </c>
    </row>
    <row r="25" spans="2:4" ht="15.75" thickBot="1" x14ac:dyDescent="0.3"/>
    <row r="26" spans="2:4" ht="19.5" thickBot="1" x14ac:dyDescent="0.35">
      <c r="B26" s="124" t="s">
        <v>83</v>
      </c>
      <c r="C26" s="125">
        <f>SUM(C4:C24)</f>
        <v>0</v>
      </c>
      <c r="D26" s="126">
        <f>SUM(D4:D24)</f>
        <v>0</v>
      </c>
    </row>
  </sheetData>
  <sheetProtection algorithmName="SHA-512" hashValue="zJ8yM/5n/XkTFRdyQybk1a+veXSgFRy5O8WLqPUYzl2NnlusBOEoHkjNgv/ILWwFgOd5y/QW0oT5xjh4bFyE4w==" saltValue="qQdqtBVJKcDVLRC/klyUig==" spinCount="100000" sheet="1" objects="1" scenarios="1" selectLockedCells="1"/>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8F320-4430-427C-94AF-7578CB0E0E4A}">
  <dimension ref="A1:I40"/>
  <sheetViews>
    <sheetView showGridLines="0" tabSelected="1" workbookViewId="0">
      <selection activeCell="I13" sqref="I13"/>
    </sheetView>
  </sheetViews>
  <sheetFormatPr defaultRowHeight="15" x14ac:dyDescent="0.25"/>
  <cols>
    <col min="1" max="1" width="2.5703125" customWidth="1"/>
    <col min="2" max="2" width="32.28515625" customWidth="1"/>
    <col min="3" max="3" width="2.28515625" customWidth="1"/>
    <col min="4" max="5" width="39.85546875" customWidth="1"/>
    <col min="6" max="6" width="2.140625" customWidth="1"/>
    <col min="7" max="7" width="18" customWidth="1"/>
    <col min="8" max="8" width="3.7109375" customWidth="1"/>
    <col min="9" max="9" width="16.7109375" customWidth="1"/>
  </cols>
  <sheetData>
    <row r="1" spans="1:9" ht="23.25" x14ac:dyDescent="0.35">
      <c r="B1" s="60" t="s">
        <v>20</v>
      </c>
    </row>
    <row r="3" spans="1:9" x14ac:dyDescent="0.25">
      <c r="A3" s="1"/>
      <c r="B3" s="1"/>
    </row>
    <row r="4" spans="1:9" ht="15.75" x14ac:dyDescent="0.25">
      <c r="B4" s="82" t="s">
        <v>19</v>
      </c>
      <c r="C4" s="83"/>
      <c r="D4" s="104" t="s">
        <v>98</v>
      </c>
    </row>
    <row r="5" spans="1:9" x14ac:dyDescent="0.25">
      <c r="B5" s="2"/>
    </row>
    <row r="6" spans="1:9" ht="52.15" customHeight="1" x14ac:dyDescent="0.25">
      <c r="B6" s="167" t="s">
        <v>114</v>
      </c>
      <c r="C6" s="167"/>
      <c r="D6" s="167"/>
      <c r="E6" s="167"/>
    </row>
    <row r="7" spans="1:9" ht="15.75" thickBot="1" x14ac:dyDescent="0.3">
      <c r="B7" s="2"/>
    </row>
    <row r="8" spans="1:9" ht="21.75" thickBot="1" x14ac:dyDescent="0.4">
      <c r="B8" s="55" t="s">
        <v>74</v>
      </c>
      <c r="C8" s="56"/>
      <c r="D8" s="57">
        <f>'START HERE!'!C4</f>
        <v>0</v>
      </c>
    </row>
    <row r="9" spans="1:9" ht="15.75" thickBot="1" x14ac:dyDescent="0.3">
      <c r="B9" s="1"/>
    </row>
    <row r="10" spans="1:9" ht="37.5" x14ac:dyDescent="0.3">
      <c r="B10" s="27" t="s">
        <v>1</v>
      </c>
      <c r="C10" s="28"/>
      <c r="D10" s="29" t="s">
        <v>10</v>
      </c>
      <c r="E10" s="29" t="s">
        <v>11</v>
      </c>
      <c r="F10" s="11"/>
      <c r="G10" s="76" t="s">
        <v>73</v>
      </c>
      <c r="H10" s="30"/>
      <c r="I10" s="103" t="s">
        <v>2</v>
      </c>
    </row>
    <row r="11" spans="1:9" ht="18.75" x14ac:dyDescent="0.3">
      <c r="B11" s="6"/>
      <c r="C11" s="9"/>
      <c r="D11" s="169"/>
      <c r="E11" s="169"/>
      <c r="F11" s="169"/>
      <c r="G11" s="169"/>
      <c r="H11" s="169"/>
      <c r="I11" s="170"/>
    </row>
    <row r="12" spans="1:9" ht="45" x14ac:dyDescent="0.25">
      <c r="B12" s="81" t="s">
        <v>3</v>
      </c>
      <c r="C12" s="168"/>
      <c r="D12" s="93" t="s">
        <v>117</v>
      </c>
      <c r="E12" s="93" t="s">
        <v>116</v>
      </c>
      <c r="F12" s="8"/>
      <c r="G12" s="77">
        <f>D8*0.3</f>
        <v>0</v>
      </c>
      <c r="H12" s="174"/>
      <c r="I12" s="127">
        <f>D8*0.3</f>
        <v>0</v>
      </c>
    </row>
    <row r="13" spans="1:9" ht="45" x14ac:dyDescent="0.25">
      <c r="B13" s="81" t="s">
        <v>4</v>
      </c>
      <c r="C13" s="168"/>
      <c r="D13" s="93" t="s">
        <v>113</v>
      </c>
      <c r="E13" s="93" t="s">
        <v>115</v>
      </c>
      <c r="F13" s="66"/>
      <c r="G13" s="138">
        <f>D8*0.3</f>
        <v>0</v>
      </c>
      <c r="H13" s="174"/>
      <c r="I13" s="204">
        <f>D8*0.3</f>
        <v>0</v>
      </c>
    </row>
    <row r="14" spans="1:9" ht="30" x14ac:dyDescent="0.25">
      <c r="B14" s="81" t="s">
        <v>5</v>
      </c>
      <c r="C14" s="168"/>
      <c r="D14" s="92" t="s">
        <v>101</v>
      </c>
      <c r="E14" s="93" t="s">
        <v>12</v>
      </c>
      <c r="F14" s="14"/>
      <c r="G14" s="77">
        <f>D8*0.2</f>
        <v>0</v>
      </c>
      <c r="H14" s="174"/>
      <c r="I14" s="127">
        <f>D8*0.2</f>
        <v>0</v>
      </c>
    </row>
    <row r="15" spans="1:9" ht="18.75" x14ac:dyDescent="0.25">
      <c r="B15" s="81" t="s">
        <v>6</v>
      </c>
      <c r="C15" s="168"/>
      <c r="D15" s="92"/>
      <c r="E15" s="93" t="s">
        <v>12</v>
      </c>
      <c r="F15" s="8"/>
      <c r="G15" s="77">
        <f>D8*0.2</f>
        <v>0</v>
      </c>
      <c r="H15" s="175"/>
      <c r="I15" s="127">
        <f>D8*0.2</f>
        <v>0</v>
      </c>
    </row>
    <row r="16" spans="1:9" ht="18.75" customHeight="1" x14ac:dyDescent="0.25">
      <c r="B16" s="81" t="s">
        <v>7</v>
      </c>
      <c r="C16" s="168"/>
      <c r="D16" s="92"/>
      <c r="E16" s="93" t="s">
        <v>13</v>
      </c>
      <c r="F16" s="68"/>
      <c r="G16" s="173"/>
      <c r="H16" s="173"/>
      <c r="I16" s="173"/>
    </row>
    <row r="17" spans="2:9" ht="18.75" customHeight="1" x14ac:dyDescent="0.25">
      <c r="B17" s="81" t="s">
        <v>8</v>
      </c>
      <c r="C17" s="168"/>
      <c r="D17" s="92"/>
      <c r="E17" s="93" t="s">
        <v>13</v>
      </c>
      <c r="F17" s="66"/>
      <c r="G17" s="171"/>
      <c r="H17" s="171"/>
      <c r="I17" s="171"/>
    </row>
    <row r="18" spans="2:9" ht="18.75" customHeight="1" x14ac:dyDescent="0.25">
      <c r="B18" s="15"/>
      <c r="C18" s="171"/>
      <c r="D18" s="171"/>
      <c r="E18" s="171"/>
      <c r="F18" s="67"/>
      <c r="G18" s="171"/>
      <c r="H18" s="171"/>
      <c r="I18" s="171"/>
    </row>
    <row r="19" spans="2:9" ht="19.5" thickBot="1" x14ac:dyDescent="0.3">
      <c r="B19" s="4" t="s">
        <v>9</v>
      </c>
      <c r="C19" s="172"/>
      <c r="D19" s="172"/>
      <c r="E19" s="172"/>
      <c r="F19" s="62"/>
      <c r="G19" s="78">
        <f>SUM(G12:G17)</f>
        <v>0</v>
      </c>
      <c r="H19" s="39"/>
      <c r="I19" s="42">
        <f>SUM(I12:I17)</f>
        <v>0</v>
      </c>
    </row>
    <row r="21" spans="2:9" ht="29.25" customHeight="1" x14ac:dyDescent="0.25"/>
    <row r="22" spans="2:9" ht="15.75" customHeight="1" x14ac:dyDescent="0.25"/>
    <row r="23" spans="2:9" ht="16.5" customHeight="1" x14ac:dyDescent="0.25"/>
    <row r="24" spans="2:9" ht="31.5" customHeight="1" x14ac:dyDescent="0.25"/>
    <row r="25" spans="2:9" ht="11.25" customHeight="1" x14ac:dyDescent="0.25"/>
    <row r="26" spans="2:9" ht="29.25" customHeight="1" x14ac:dyDescent="0.25"/>
    <row r="27" spans="2:9" ht="12" customHeight="1" x14ac:dyDescent="0.25"/>
    <row r="28" spans="2:9" ht="29.25" customHeight="1" x14ac:dyDescent="0.25"/>
    <row r="29" spans="2:9" ht="12.75" customHeight="1" x14ac:dyDescent="0.25"/>
    <row r="30" spans="2:9" ht="16.5" customHeight="1" x14ac:dyDescent="0.25"/>
    <row r="31" spans="2:9" ht="36" customHeight="1" x14ac:dyDescent="0.25"/>
    <row r="32" spans="2:9" ht="12.75" customHeight="1" x14ac:dyDescent="0.25"/>
    <row r="33" ht="29.25" customHeight="1" x14ac:dyDescent="0.25"/>
    <row r="34" ht="11.25" customHeight="1" x14ac:dyDescent="0.25"/>
    <row r="35" ht="29.25" customHeight="1" x14ac:dyDescent="0.25"/>
    <row r="36" ht="12.75" customHeight="1" x14ac:dyDescent="0.25"/>
    <row r="37" ht="16.5" customHeight="1" x14ac:dyDescent="0.25"/>
    <row r="38" ht="34.5" customHeight="1" x14ac:dyDescent="0.25"/>
    <row r="39" ht="16.5" customHeight="1" x14ac:dyDescent="0.25"/>
    <row r="40" ht="29.25" customHeight="1" x14ac:dyDescent="0.25"/>
  </sheetData>
  <sheetProtection algorithmName="SHA-512" hashValue="YoO3zmlB4h2/Betc4MTy7Wz4+yrl05sfYwJvAhlBof6/GQWVSa+Z9IoZLQWyAXpP4BjkyByrESJ/McPc3/6DEQ==" saltValue="xSFUcrNCCOib2PD6jH5/jg==" spinCount="100000" sheet="1" selectLockedCells="1"/>
  <mergeCells count="6">
    <mergeCell ref="B6:E6"/>
    <mergeCell ref="C12:C17"/>
    <mergeCell ref="D11:I11"/>
    <mergeCell ref="C18:E19"/>
    <mergeCell ref="G16:I18"/>
    <mergeCell ref="H12:H15"/>
  </mergeCells>
  <conditionalFormatting sqref="I19">
    <cfRule type="cellIs" dxfId="54" priority="1" operator="notEqual">
      <formula>$D$8</formula>
    </cfRule>
    <cfRule type="cellIs" dxfId="53" priority="2" operator="equal">
      <formula>$D$8</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D74BC-7EF2-4D7D-A84E-C3EC295E4347}">
  <dimension ref="A1:J56"/>
  <sheetViews>
    <sheetView showGridLines="0" workbookViewId="0">
      <selection activeCell="I31" sqref="I31"/>
    </sheetView>
  </sheetViews>
  <sheetFormatPr defaultRowHeight="15" x14ac:dyDescent="0.25"/>
  <cols>
    <col min="1" max="1" width="2.5703125" customWidth="1"/>
    <col min="2" max="2" width="32.28515625" customWidth="1"/>
    <col min="3" max="3" width="2.28515625" customWidth="1"/>
    <col min="4" max="5" width="39.85546875" customWidth="1"/>
    <col min="6" max="6" width="2.140625" customWidth="1"/>
    <col min="7" max="7" width="18" customWidth="1"/>
    <col min="8" max="8" width="3.5703125" customWidth="1"/>
    <col min="9" max="9" width="16.5703125" customWidth="1"/>
  </cols>
  <sheetData>
    <row r="1" spans="1:10" ht="23.25" x14ac:dyDescent="0.35">
      <c r="B1" s="60" t="s">
        <v>90</v>
      </c>
    </row>
    <row r="3" spans="1:10" x14ac:dyDescent="0.25">
      <c r="A3" s="1"/>
      <c r="B3" s="21"/>
    </row>
    <row r="4" spans="1:10" ht="15.75" x14ac:dyDescent="0.25">
      <c r="B4" s="20"/>
    </row>
    <row r="5" spans="1:10" ht="15.75" x14ac:dyDescent="0.25">
      <c r="B5" s="82" t="s">
        <v>19</v>
      </c>
      <c r="C5" s="83"/>
      <c r="D5" s="105" t="s">
        <v>100</v>
      </c>
    </row>
    <row r="6" spans="1:10" x14ac:dyDescent="0.25">
      <c r="B6" s="2"/>
    </row>
    <row r="7" spans="1:10" ht="24" thickBot="1" x14ac:dyDescent="0.4">
      <c r="B7" s="60" t="s">
        <v>18</v>
      </c>
    </row>
    <row r="8" spans="1:10" ht="21.75" thickBot="1" x14ac:dyDescent="0.4">
      <c r="B8" s="44" t="s">
        <v>0</v>
      </c>
      <c r="C8" s="45"/>
      <c r="D8" s="53">
        <f>'START HERE!'!D5</f>
        <v>0</v>
      </c>
    </row>
    <row r="9" spans="1:10" ht="15.75" thickBot="1" x14ac:dyDescent="0.3">
      <c r="B9" s="1"/>
    </row>
    <row r="10" spans="1:10" ht="37.5" x14ac:dyDescent="0.25">
      <c r="B10" s="27" t="s">
        <v>1</v>
      </c>
      <c r="C10" s="28"/>
      <c r="D10" s="29" t="s">
        <v>10</v>
      </c>
      <c r="E10" s="29" t="s">
        <v>11</v>
      </c>
      <c r="F10" s="32"/>
      <c r="G10" s="31" t="s">
        <v>73</v>
      </c>
      <c r="H10" s="33"/>
      <c r="I10" s="79" t="s">
        <v>2</v>
      </c>
      <c r="J10" s="34"/>
    </row>
    <row r="11" spans="1:10" ht="18.75" x14ac:dyDescent="0.25">
      <c r="B11" s="35"/>
      <c r="C11" s="36"/>
      <c r="D11" s="180"/>
      <c r="E11" s="180"/>
      <c r="F11" s="180"/>
      <c r="G11" s="180"/>
      <c r="H11" s="180"/>
      <c r="I11" s="181"/>
      <c r="J11" s="34"/>
    </row>
    <row r="12" spans="1:10" ht="18.75" customHeight="1" x14ac:dyDescent="0.25">
      <c r="B12" s="81" t="s">
        <v>3</v>
      </c>
      <c r="C12" s="168"/>
      <c r="D12" s="93" t="s">
        <v>16</v>
      </c>
      <c r="E12" s="93" t="s">
        <v>16</v>
      </c>
      <c r="F12" s="176"/>
      <c r="G12" s="171"/>
      <c r="H12" s="171"/>
      <c r="I12" s="177"/>
    </row>
    <row r="13" spans="1:10" ht="31.5" x14ac:dyDescent="0.25">
      <c r="B13" s="81" t="s">
        <v>4</v>
      </c>
      <c r="C13" s="168"/>
      <c r="D13" s="92" t="s">
        <v>14</v>
      </c>
      <c r="E13" s="93" t="s">
        <v>15</v>
      </c>
      <c r="F13" s="5"/>
      <c r="G13" s="77">
        <f>D8*0.9</f>
        <v>0</v>
      </c>
      <c r="H13" s="58"/>
      <c r="I13" s="128">
        <f>D8*0.9</f>
        <v>0</v>
      </c>
    </row>
    <row r="14" spans="1:10" ht="18.75" customHeight="1" x14ac:dyDescent="0.25">
      <c r="B14" s="81" t="s">
        <v>5</v>
      </c>
      <c r="C14" s="168"/>
      <c r="D14" s="93" t="s">
        <v>16</v>
      </c>
      <c r="E14" s="93" t="s">
        <v>16</v>
      </c>
      <c r="F14" s="176"/>
      <c r="G14" s="171"/>
      <c r="H14" s="171"/>
      <c r="I14" s="177"/>
    </row>
    <row r="15" spans="1:10" ht="18.75" customHeight="1" x14ac:dyDescent="0.25">
      <c r="B15" s="81" t="s">
        <v>6</v>
      </c>
      <c r="C15" s="168"/>
      <c r="D15" s="93" t="s">
        <v>16</v>
      </c>
      <c r="E15" s="93" t="s">
        <v>16</v>
      </c>
      <c r="F15" s="176"/>
      <c r="G15" s="171"/>
      <c r="H15" s="171"/>
      <c r="I15" s="177"/>
    </row>
    <row r="16" spans="1:10" ht="18.75" customHeight="1" x14ac:dyDescent="0.25">
      <c r="B16" s="81" t="s">
        <v>7</v>
      </c>
      <c r="C16" s="168"/>
      <c r="D16" s="93" t="s">
        <v>16</v>
      </c>
      <c r="E16" s="93" t="s">
        <v>16</v>
      </c>
      <c r="F16" s="176"/>
      <c r="G16" s="171"/>
      <c r="H16" s="171"/>
      <c r="I16" s="177"/>
    </row>
    <row r="17" spans="2:9" ht="18.75" x14ac:dyDescent="0.25">
      <c r="B17" s="3" t="s">
        <v>8</v>
      </c>
      <c r="C17" s="168"/>
      <c r="D17" s="92"/>
      <c r="E17" s="93" t="s">
        <v>17</v>
      </c>
      <c r="F17" s="14"/>
      <c r="G17" s="77">
        <f>D8*0.1</f>
        <v>0</v>
      </c>
      <c r="H17" s="58"/>
      <c r="I17" s="128">
        <f>D8*0.1</f>
        <v>0</v>
      </c>
    </row>
    <row r="18" spans="2:9" ht="18.75" x14ac:dyDescent="0.25">
      <c r="B18" s="15"/>
      <c r="C18" s="171"/>
      <c r="D18" s="171"/>
      <c r="E18" s="171"/>
      <c r="F18" s="171"/>
      <c r="G18" s="178"/>
      <c r="H18" s="178"/>
      <c r="I18" s="179"/>
    </row>
    <row r="19" spans="2:9" ht="19.5" thickBot="1" x14ac:dyDescent="0.3">
      <c r="B19" s="4" t="s">
        <v>9</v>
      </c>
      <c r="C19" s="172"/>
      <c r="D19" s="172"/>
      <c r="E19" s="172"/>
      <c r="F19" s="172"/>
      <c r="G19" s="78">
        <f>SUM(G12:G17)</f>
        <v>0</v>
      </c>
      <c r="H19" s="39"/>
      <c r="I19" s="42">
        <f>SUM(I12:I17)</f>
        <v>0</v>
      </c>
    </row>
    <row r="20" spans="2:9" s="75" customFormat="1" ht="18.75" x14ac:dyDescent="0.25">
      <c r="B20" s="70"/>
      <c r="C20" s="71"/>
      <c r="D20" s="71"/>
      <c r="E20" s="71"/>
      <c r="F20" s="71"/>
      <c r="G20" s="72"/>
      <c r="H20" s="73"/>
      <c r="I20" s="74"/>
    </row>
    <row r="21" spans="2:9" s="75" customFormat="1" ht="18.75" x14ac:dyDescent="0.25">
      <c r="B21" s="70"/>
      <c r="C21" s="71"/>
      <c r="D21" s="71"/>
      <c r="E21" s="71"/>
      <c r="F21" s="71"/>
      <c r="G21" s="72"/>
      <c r="H21" s="73"/>
      <c r="I21" s="74"/>
    </row>
    <row r="23" spans="2:9" ht="15.75" customHeight="1" x14ac:dyDescent="0.25">
      <c r="B23" s="22"/>
    </row>
    <row r="24" spans="2:9" ht="18.75" customHeight="1" thickBot="1" x14ac:dyDescent="0.3">
      <c r="B24" s="87" t="s">
        <v>99</v>
      </c>
    </row>
    <row r="25" spans="2:9" ht="29.25" customHeight="1" thickBot="1" x14ac:dyDescent="0.4">
      <c r="B25" s="44" t="s">
        <v>74</v>
      </c>
      <c r="C25" s="45"/>
      <c r="D25" s="53">
        <f>'START HERE!'!D6</f>
        <v>0</v>
      </c>
    </row>
    <row r="26" spans="2:9" ht="29.25" customHeight="1" thickBot="1" x14ac:dyDescent="0.3">
      <c r="B26" s="1"/>
    </row>
    <row r="27" spans="2:9" ht="36.75" customHeight="1" x14ac:dyDescent="0.25">
      <c r="B27" s="27" t="s">
        <v>1</v>
      </c>
      <c r="C27" s="28"/>
      <c r="D27" s="29" t="s">
        <v>10</v>
      </c>
      <c r="E27" s="29" t="s">
        <v>11</v>
      </c>
      <c r="F27" s="32"/>
      <c r="G27" s="76" t="s">
        <v>73</v>
      </c>
      <c r="H27" s="33"/>
      <c r="I27" s="79" t="s">
        <v>2</v>
      </c>
    </row>
    <row r="28" spans="2:9" ht="29.25" customHeight="1" x14ac:dyDescent="0.3">
      <c r="B28" s="6"/>
      <c r="C28" s="9"/>
      <c r="D28" s="7"/>
      <c r="E28" s="10"/>
      <c r="F28" s="169"/>
      <c r="G28" s="169"/>
      <c r="H28" s="169"/>
      <c r="I28" s="170"/>
    </row>
    <row r="29" spans="2:9" ht="29.25" customHeight="1" x14ac:dyDescent="0.25">
      <c r="B29" s="81" t="s">
        <v>3</v>
      </c>
      <c r="C29" s="168"/>
      <c r="D29" s="93" t="s">
        <v>16</v>
      </c>
      <c r="E29" s="93" t="s">
        <v>16</v>
      </c>
      <c r="F29" s="169"/>
      <c r="G29" s="169"/>
      <c r="H29" s="169"/>
      <c r="I29" s="170"/>
    </row>
    <row r="30" spans="2:9" ht="29.25" customHeight="1" x14ac:dyDescent="0.25">
      <c r="B30" s="81" t="s">
        <v>4</v>
      </c>
      <c r="C30" s="168"/>
      <c r="D30" s="93" t="s">
        <v>16</v>
      </c>
      <c r="E30" s="93" t="s">
        <v>16</v>
      </c>
      <c r="F30" s="169"/>
      <c r="G30" s="169"/>
      <c r="H30" s="169"/>
      <c r="I30" s="170"/>
    </row>
    <row r="31" spans="2:9" ht="29.25" customHeight="1" x14ac:dyDescent="0.25">
      <c r="B31" s="81" t="s">
        <v>5</v>
      </c>
      <c r="C31" s="168"/>
      <c r="D31" s="92" t="s">
        <v>27</v>
      </c>
      <c r="E31" s="93" t="s">
        <v>26</v>
      </c>
      <c r="F31" s="5"/>
      <c r="G31" s="77">
        <f>D25*0.95</f>
        <v>0</v>
      </c>
      <c r="H31" s="39"/>
      <c r="I31" s="128">
        <f>D25*0.95</f>
        <v>0</v>
      </c>
    </row>
    <row r="32" spans="2:9" ht="29.25" customHeight="1" x14ac:dyDescent="0.25">
      <c r="B32" s="81" t="s">
        <v>6</v>
      </c>
      <c r="C32" s="168"/>
      <c r="D32" s="93" t="s">
        <v>16</v>
      </c>
      <c r="E32" s="93" t="s">
        <v>16</v>
      </c>
      <c r="F32" s="176"/>
      <c r="G32" s="171"/>
      <c r="H32" s="171"/>
      <c r="I32" s="177"/>
    </row>
    <row r="33" spans="2:9" ht="29.25" customHeight="1" x14ac:dyDescent="0.25">
      <c r="B33" s="81" t="s">
        <v>7</v>
      </c>
      <c r="C33" s="168"/>
      <c r="D33" s="93" t="s">
        <v>16</v>
      </c>
      <c r="E33" s="93" t="s">
        <v>16</v>
      </c>
      <c r="F33" s="176"/>
      <c r="G33" s="171"/>
      <c r="H33" s="171"/>
      <c r="I33" s="177"/>
    </row>
    <row r="34" spans="2:9" ht="29.25" customHeight="1" x14ac:dyDescent="0.25">
      <c r="B34" s="3" t="s">
        <v>8</v>
      </c>
      <c r="C34" s="168"/>
      <c r="D34" s="92"/>
      <c r="E34" s="93" t="s">
        <v>75</v>
      </c>
      <c r="F34" s="14"/>
      <c r="G34" s="77">
        <f>D25*0.05</f>
        <v>0</v>
      </c>
      <c r="H34" s="39"/>
      <c r="I34" s="128">
        <f>D25*0.05</f>
        <v>0</v>
      </c>
    </row>
    <row r="35" spans="2:9" ht="15.75" customHeight="1" x14ac:dyDescent="0.25">
      <c r="B35" s="15"/>
      <c r="C35" s="171"/>
      <c r="D35" s="171"/>
      <c r="E35" s="171"/>
      <c r="F35" s="171"/>
      <c r="G35" s="178"/>
      <c r="H35" s="178"/>
      <c r="I35" s="179"/>
    </row>
    <row r="36" spans="2:9" ht="24.75" customHeight="1" thickBot="1" x14ac:dyDescent="0.3">
      <c r="B36" s="88" t="s">
        <v>9</v>
      </c>
      <c r="C36" s="171"/>
      <c r="D36" s="171"/>
      <c r="E36" s="172"/>
      <c r="F36" s="172"/>
      <c r="G36" s="78">
        <f>SUM(G29:G34)</f>
        <v>0</v>
      </c>
      <c r="H36" s="39"/>
      <c r="I36" s="42">
        <f>SUM(I29:I34)</f>
        <v>0</v>
      </c>
    </row>
    <row r="37" spans="2:9" s="75" customFormat="1" ht="24.75" customHeight="1" x14ac:dyDescent="0.25">
      <c r="B37" s="70"/>
      <c r="C37" s="71"/>
      <c r="D37" s="71"/>
      <c r="E37" s="71"/>
      <c r="F37" s="71"/>
      <c r="G37" s="72"/>
      <c r="H37" s="73"/>
      <c r="I37" s="74"/>
    </row>
    <row r="38" spans="2:9" s="75" customFormat="1" ht="24.75" customHeight="1" x14ac:dyDescent="0.25">
      <c r="B38" s="70"/>
      <c r="C38" s="71"/>
      <c r="D38" s="71"/>
      <c r="E38" s="71"/>
      <c r="F38" s="71"/>
      <c r="G38" s="72"/>
      <c r="H38" s="73"/>
      <c r="I38" s="74"/>
    </row>
    <row r="39" spans="2:9" s="75" customFormat="1" ht="24.75" customHeight="1" x14ac:dyDescent="0.25">
      <c r="B39" s="97" t="s">
        <v>21</v>
      </c>
      <c r="C39" s="71"/>
      <c r="D39" s="71"/>
      <c r="E39" s="71"/>
      <c r="F39" s="71"/>
      <c r="G39" s="72"/>
      <c r="H39" s="73"/>
      <c r="I39" s="74"/>
    </row>
    <row r="40" spans="2:9" ht="31.5" customHeight="1" x14ac:dyDescent="0.35">
      <c r="B40" s="90" t="s">
        <v>74</v>
      </c>
      <c r="C40" s="91"/>
      <c r="D40" s="89">
        <f>'START HERE!'!D7</f>
        <v>0</v>
      </c>
    </row>
    <row r="41" spans="2:9" ht="11.25" customHeight="1" thickBot="1" x14ac:dyDescent="0.3">
      <c r="B41" s="1"/>
    </row>
    <row r="42" spans="2:9" ht="45.75" customHeight="1" x14ac:dyDescent="0.25">
      <c r="B42" s="27" t="s">
        <v>1</v>
      </c>
      <c r="C42" s="28"/>
      <c r="D42" s="29" t="s">
        <v>10</v>
      </c>
      <c r="E42" s="29" t="s">
        <v>11</v>
      </c>
      <c r="F42" s="32"/>
      <c r="G42" s="76" t="s">
        <v>73</v>
      </c>
      <c r="H42" s="33"/>
      <c r="I42" s="79" t="s">
        <v>2</v>
      </c>
    </row>
    <row r="43" spans="2:9" ht="12" customHeight="1" x14ac:dyDescent="0.3">
      <c r="B43" s="6"/>
      <c r="C43" s="9"/>
      <c r="D43" s="7"/>
      <c r="E43" s="10"/>
      <c r="F43" s="169"/>
      <c r="G43" s="169"/>
      <c r="H43" s="169"/>
      <c r="I43" s="170"/>
    </row>
    <row r="44" spans="2:9" ht="29.25" customHeight="1" x14ac:dyDescent="0.25">
      <c r="B44" s="81" t="s">
        <v>3</v>
      </c>
      <c r="C44" s="168"/>
      <c r="D44" s="93" t="s">
        <v>22</v>
      </c>
      <c r="E44" s="93" t="s">
        <v>23</v>
      </c>
      <c r="F44" s="8"/>
      <c r="G44" s="77">
        <f>D40*0.7</f>
        <v>0</v>
      </c>
      <c r="H44" s="33"/>
      <c r="I44" s="128">
        <f>D40*0.7</f>
        <v>0</v>
      </c>
    </row>
    <row r="45" spans="2:9" ht="31.5" customHeight="1" x14ac:dyDescent="0.25">
      <c r="B45" s="81" t="s">
        <v>4</v>
      </c>
      <c r="C45" s="168"/>
      <c r="D45" s="93" t="s">
        <v>16</v>
      </c>
      <c r="E45" s="93" t="s">
        <v>16</v>
      </c>
      <c r="F45" s="176"/>
      <c r="G45" s="171"/>
      <c r="H45" s="171"/>
      <c r="I45" s="177"/>
    </row>
    <row r="46" spans="2:9" ht="21" customHeight="1" x14ac:dyDescent="0.25">
      <c r="B46" s="81" t="s">
        <v>5</v>
      </c>
      <c r="C46" s="168"/>
      <c r="D46" s="92"/>
      <c r="E46" s="93" t="s">
        <v>24</v>
      </c>
      <c r="F46" s="182"/>
      <c r="G46" s="77">
        <f>D40*0.1</f>
        <v>0</v>
      </c>
      <c r="H46" s="59"/>
      <c r="I46" s="128">
        <f>D40*0.1</f>
        <v>0</v>
      </c>
    </row>
    <row r="47" spans="2:9" ht="36" customHeight="1" x14ac:dyDescent="0.25">
      <c r="B47" s="81" t="s">
        <v>6</v>
      </c>
      <c r="C47" s="168"/>
      <c r="D47" s="92"/>
      <c r="E47" s="93" t="s">
        <v>24</v>
      </c>
      <c r="F47" s="183"/>
      <c r="G47" s="77">
        <f>D40*0.1</f>
        <v>0</v>
      </c>
      <c r="H47" s="59"/>
      <c r="I47" s="128">
        <f>D40*0.1</f>
        <v>0</v>
      </c>
    </row>
    <row r="48" spans="2:9" ht="12.75" customHeight="1" x14ac:dyDescent="0.25">
      <c r="B48" s="81" t="s">
        <v>7</v>
      </c>
      <c r="C48" s="168"/>
      <c r="D48" s="93" t="s">
        <v>16</v>
      </c>
      <c r="E48" s="93" t="s">
        <v>16</v>
      </c>
      <c r="F48" s="176"/>
      <c r="G48" s="171"/>
      <c r="H48" s="171"/>
      <c r="I48" s="177"/>
    </row>
    <row r="49" spans="2:9" ht="29.25" customHeight="1" x14ac:dyDescent="0.25">
      <c r="B49" s="81" t="s">
        <v>8</v>
      </c>
      <c r="C49" s="168"/>
      <c r="D49" s="92"/>
      <c r="E49" s="93" t="s">
        <v>17</v>
      </c>
      <c r="F49" s="14"/>
      <c r="G49" s="77">
        <f>D40*0.1</f>
        <v>0</v>
      </c>
      <c r="H49" s="59"/>
      <c r="I49" s="128">
        <f>D40*0.1</f>
        <v>0</v>
      </c>
    </row>
    <row r="50" spans="2:9" ht="11.25" customHeight="1" x14ac:dyDescent="0.25">
      <c r="B50" s="15"/>
      <c r="C50" s="171"/>
      <c r="D50" s="171"/>
      <c r="E50" s="171"/>
      <c r="F50" s="171"/>
      <c r="G50" s="178"/>
      <c r="H50" s="178"/>
      <c r="I50" s="179"/>
    </row>
    <row r="51" spans="2:9" ht="29.25" customHeight="1" thickBot="1" x14ac:dyDescent="0.3">
      <c r="B51" s="4" t="s">
        <v>9</v>
      </c>
      <c r="C51" s="172"/>
      <c r="D51" s="172"/>
      <c r="E51" s="172"/>
      <c r="F51" s="172"/>
      <c r="G51" s="78">
        <f>SUM(G44:G49)</f>
        <v>0</v>
      </c>
      <c r="H51" s="39"/>
      <c r="I51" s="42">
        <f>SUM(I44:I49)</f>
        <v>0</v>
      </c>
    </row>
    <row r="52" spans="2:9" ht="12.75" customHeight="1" x14ac:dyDescent="0.25"/>
    <row r="53" spans="2:9" ht="16.5" customHeight="1" x14ac:dyDescent="0.25"/>
    <row r="54" spans="2:9" ht="34.5" customHeight="1" x14ac:dyDescent="0.25"/>
    <row r="55" spans="2:9" ht="16.5" customHeight="1" x14ac:dyDescent="0.25"/>
    <row r="56" spans="2:9" ht="29.25" customHeight="1" x14ac:dyDescent="0.25"/>
  </sheetData>
  <sheetProtection algorithmName="SHA-512" hashValue="KviRN9O2Uivf9b4mhuVZzeABvezz2Uj8cfSPVVp+IlRjq977OOsd7prqTWtBnWxvWxetWzHFDmba7Ikd1WNbVw==" saltValue="vu+2z7WE0kqg5j+ybxy3ag==" spinCount="100000" sheet="1" objects="1" scenarios="1" selectLockedCells="1"/>
  <mergeCells count="18">
    <mergeCell ref="C44:C49"/>
    <mergeCell ref="C50:F51"/>
    <mergeCell ref="F45:I45"/>
    <mergeCell ref="F43:I43"/>
    <mergeCell ref="F48:I48"/>
    <mergeCell ref="F46:F47"/>
    <mergeCell ref="G50:I50"/>
    <mergeCell ref="C12:C17"/>
    <mergeCell ref="C18:F19"/>
    <mergeCell ref="D11:I11"/>
    <mergeCell ref="F12:I12"/>
    <mergeCell ref="F14:I16"/>
    <mergeCell ref="G18:I18"/>
    <mergeCell ref="F28:I30"/>
    <mergeCell ref="C29:C34"/>
    <mergeCell ref="F32:I33"/>
    <mergeCell ref="C35:F36"/>
    <mergeCell ref="G35:I35"/>
  </mergeCells>
  <conditionalFormatting sqref="I51">
    <cfRule type="cellIs" dxfId="52" priority="3" operator="equal">
      <formula>$D$40</formula>
    </cfRule>
    <cfRule type="cellIs" dxfId="51" priority="6" operator="notEqual">
      <formula>$D$8</formula>
    </cfRule>
    <cfRule type="cellIs" dxfId="50" priority="7" operator="equal">
      <formula>$D$8</formula>
    </cfRule>
  </conditionalFormatting>
  <conditionalFormatting sqref="I36">
    <cfRule type="cellIs" dxfId="49" priority="4" operator="notEqual">
      <formula>$D$8</formula>
    </cfRule>
    <cfRule type="cellIs" dxfId="48" priority="5" operator="equal">
      <formula>$D$8</formula>
    </cfRule>
  </conditionalFormatting>
  <conditionalFormatting sqref="I19">
    <cfRule type="cellIs" dxfId="47" priority="2" operator="equal">
      <formula>$D$8</formula>
    </cfRule>
    <cfRule type="cellIs" dxfId="46" priority="1" operator="notEqual">
      <formula>$D$8</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D3C8A-653E-4335-B3A3-2D35888B1594}">
  <dimension ref="A3:I42"/>
  <sheetViews>
    <sheetView showGridLines="0" workbookViewId="0">
      <selection activeCell="I32" sqref="I32"/>
    </sheetView>
  </sheetViews>
  <sheetFormatPr defaultRowHeight="15" x14ac:dyDescent="0.25"/>
  <cols>
    <col min="1" max="1" width="2.5703125" customWidth="1"/>
    <col min="2" max="2" width="32.28515625" customWidth="1"/>
    <col min="3" max="3" width="2.28515625" customWidth="1"/>
    <col min="4" max="5" width="39.85546875" customWidth="1"/>
    <col min="6" max="6" width="2.140625" customWidth="1"/>
    <col min="7" max="7" width="18" customWidth="1"/>
    <col min="8" max="8" width="3.28515625" customWidth="1"/>
    <col min="9" max="9" width="17.7109375" customWidth="1"/>
  </cols>
  <sheetData>
    <row r="3" spans="1:9" x14ac:dyDescent="0.25">
      <c r="A3" s="1"/>
      <c r="B3" s="21"/>
    </row>
    <row r="4" spans="1:9" ht="15.75" x14ac:dyDescent="0.25">
      <c r="B4" s="20"/>
    </row>
    <row r="5" spans="1:9" ht="15.75" x14ac:dyDescent="0.25">
      <c r="B5" s="82" t="s">
        <v>19</v>
      </c>
      <c r="C5" s="83"/>
      <c r="D5" s="107" t="s">
        <v>98</v>
      </c>
    </row>
    <row r="6" spans="1:9" x14ac:dyDescent="0.25">
      <c r="B6" s="2"/>
    </row>
    <row r="7" spans="1:9" ht="24" thickBot="1" x14ac:dyDescent="0.4">
      <c r="B7" s="60" t="s">
        <v>25</v>
      </c>
    </row>
    <row r="8" spans="1:9" ht="21.75" thickBot="1" x14ac:dyDescent="0.4">
      <c r="B8" s="44" t="s">
        <v>74</v>
      </c>
      <c r="C8" s="45"/>
      <c r="D8" s="53">
        <f>'START HERE!'!C8</f>
        <v>0</v>
      </c>
    </row>
    <row r="9" spans="1:9" ht="15.75" thickBot="1" x14ac:dyDescent="0.3">
      <c r="B9" s="1"/>
    </row>
    <row r="10" spans="1:9" ht="37.5" x14ac:dyDescent="0.25">
      <c r="B10" s="27" t="s">
        <v>1</v>
      </c>
      <c r="C10" s="28"/>
      <c r="D10" s="29" t="s">
        <v>10</v>
      </c>
      <c r="E10" s="29" t="s">
        <v>11</v>
      </c>
      <c r="F10" s="32"/>
      <c r="G10" s="76" t="s">
        <v>73</v>
      </c>
      <c r="H10" s="33"/>
      <c r="I10" s="106" t="s">
        <v>2</v>
      </c>
    </row>
    <row r="11" spans="1:9" ht="18.75" x14ac:dyDescent="0.3">
      <c r="B11" s="6"/>
      <c r="C11" s="9"/>
      <c r="D11" s="7"/>
      <c r="E11" s="10"/>
      <c r="F11" s="169"/>
      <c r="G11" s="169"/>
      <c r="H11" s="169"/>
      <c r="I11" s="170"/>
    </row>
    <row r="12" spans="1:9" ht="18.75" customHeight="1" x14ac:dyDescent="0.25">
      <c r="B12" s="81" t="s">
        <v>3</v>
      </c>
      <c r="C12" s="168"/>
      <c r="D12" s="93" t="s">
        <v>16</v>
      </c>
      <c r="E12" s="93" t="s">
        <v>16</v>
      </c>
      <c r="F12" s="169"/>
      <c r="G12" s="169"/>
      <c r="H12" s="169"/>
      <c r="I12" s="170"/>
    </row>
    <row r="13" spans="1:9" ht="31.5" x14ac:dyDescent="0.25">
      <c r="B13" s="81" t="s">
        <v>4</v>
      </c>
      <c r="C13" s="168"/>
      <c r="D13" s="93" t="s">
        <v>16</v>
      </c>
      <c r="E13" s="93" t="s">
        <v>16</v>
      </c>
      <c r="F13" s="169"/>
      <c r="G13" s="169"/>
      <c r="H13" s="169"/>
      <c r="I13" s="170"/>
    </row>
    <row r="14" spans="1:9" ht="30" x14ac:dyDescent="0.25">
      <c r="B14" s="81" t="s">
        <v>5</v>
      </c>
      <c r="C14" s="168"/>
      <c r="D14" s="92" t="s">
        <v>27</v>
      </c>
      <c r="E14" s="93" t="s">
        <v>26</v>
      </c>
      <c r="F14" s="5"/>
      <c r="G14" s="77">
        <f>D8*0.95</f>
        <v>0</v>
      </c>
      <c r="H14" s="39"/>
      <c r="I14" s="129">
        <f>D8*0.95</f>
        <v>0</v>
      </c>
    </row>
    <row r="15" spans="1:9" ht="18.75" customHeight="1" x14ac:dyDescent="0.25">
      <c r="B15" s="81" t="s">
        <v>6</v>
      </c>
      <c r="C15" s="168"/>
      <c r="D15" s="93" t="s">
        <v>16</v>
      </c>
      <c r="E15" s="93" t="s">
        <v>16</v>
      </c>
      <c r="F15" s="176"/>
      <c r="G15" s="171"/>
      <c r="H15" s="171"/>
      <c r="I15" s="177"/>
    </row>
    <row r="16" spans="1:9" ht="18.75" customHeight="1" x14ac:dyDescent="0.25">
      <c r="B16" s="81" t="s">
        <v>7</v>
      </c>
      <c r="C16" s="168"/>
      <c r="D16" s="93" t="s">
        <v>16</v>
      </c>
      <c r="E16" s="93" t="s">
        <v>16</v>
      </c>
      <c r="F16" s="176"/>
      <c r="G16" s="171"/>
      <c r="H16" s="171"/>
      <c r="I16" s="177"/>
    </row>
    <row r="17" spans="2:9" ht="18.75" x14ac:dyDescent="0.25">
      <c r="B17" s="3" t="s">
        <v>8</v>
      </c>
      <c r="C17" s="168"/>
      <c r="D17" s="92"/>
      <c r="E17" s="93" t="s">
        <v>75</v>
      </c>
      <c r="F17" s="14"/>
      <c r="G17" s="77">
        <f>D8*0.05</f>
        <v>0</v>
      </c>
      <c r="H17" s="39"/>
      <c r="I17" s="129">
        <f>D8*0.05</f>
        <v>0</v>
      </c>
    </row>
    <row r="18" spans="2:9" ht="18.75" x14ac:dyDescent="0.25">
      <c r="B18" s="15"/>
      <c r="C18" s="171"/>
      <c r="D18" s="171"/>
      <c r="E18" s="171"/>
      <c r="F18" s="171"/>
      <c r="G18" s="178"/>
      <c r="H18" s="178"/>
      <c r="I18" s="179"/>
    </row>
    <row r="19" spans="2:9" ht="19.5" thickBot="1" x14ac:dyDescent="0.3">
      <c r="B19" s="4" t="s">
        <v>9</v>
      </c>
      <c r="C19" s="172"/>
      <c r="D19" s="172"/>
      <c r="E19" s="172"/>
      <c r="F19" s="172"/>
      <c r="G19" s="78">
        <f>SUM(G12:G17)</f>
        <v>0</v>
      </c>
      <c r="H19" s="39"/>
      <c r="I19" s="42">
        <f>SUM(I12:I17)</f>
        <v>0</v>
      </c>
    </row>
    <row r="20" spans="2:9" ht="18.75" x14ac:dyDescent="0.25">
      <c r="B20" s="136"/>
      <c r="C20" s="71"/>
      <c r="D20" s="71"/>
      <c r="E20" s="71"/>
      <c r="F20" s="71"/>
      <c r="G20" s="72"/>
      <c r="H20" s="73"/>
      <c r="I20" s="74"/>
    </row>
    <row r="21" spans="2:9" ht="18.75" x14ac:dyDescent="0.25">
      <c r="B21" s="136"/>
      <c r="C21" s="71"/>
      <c r="D21" s="71"/>
      <c r="E21" s="71"/>
      <c r="F21" s="71"/>
      <c r="G21" s="72"/>
      <c r="H21" s="73"/>
      <c r="I21" s="74"/>
    </row>
    <row r="23" spans="2:9" ht="56.45" customHeight="1" x14ac:dyDescent="0.25">
      <c r="B23" s="70"/>
      <c r="D23" s="137" t="s">
        <v>110</v>
      </c>
    </row>
    <row r="24" spans="2:9" ht="15.75" customHeight="1" x14ac:dyDescent="0.25">
      <c r="B24" s="82" t="s">
        <v>19</v>
      </c>
      <c r="C24" s="83"/>
      <c r="D24" s="105" t="s">
        <v>100</v>
      </c>
    </row>
    <row r="25" spans="2:9" ht="23.25" customHeight="1" thickBot="1" x14ac:dyDescent="0.4">
      <c r="B25" s="60" t="s">
        <v>28</v>
      </c>
    </row>
    <row r="26" spans="2:9" ht="31.5" customHeight="1" thickBot="1" x14ac:dyDescent="0.4">
      <c r="B26" s="44" t="s">
        <v>0</v>
      </c>
      <c r="C26" s="45"/>
      <c r="D26" s="53">
        <f>'START HERE!'!D9</f>
        <v>0</v>
      </c>
    </row>
    <row r="27" spans="2:9" ht="11.25" customHeight="1" thickBot="1" x14ac:dyDescent="0.3">
      <c r="B27" s="1"/>
      <c r="D27" s="54"/>
    </row>
    <row r="28" spans="2:9" ht="37.5" x14ac:dyDescent="0.25">
      <c r="B28" s="27" t="s">
        <v>1</v>
      </c>
      <c r="C28" s="28"/>
      <c r="D28" s="29" t="s">
        <v>10</v>
      </c>
      <c r="E28" s="29" t="s">
        <v>11</v>
      </c>
      <c r="F28" s="32"/>
      <c r="G28" s="76" t="s">
        <v>73</v>
      </c>
      <c r="H28" s="33"/>
      <c r="I28" s="79" t="s">
        <v>2</v>
      </c>
    </row>
    <row r="29" spans="2:9" ht="18.75" x14ac:dyDescent="0.3">
      <c r="B29" s="6"/>
      <c r="C29" s="9"/>
      <c r="D29" s="7"/>
      <c r="E29" s="10"/>
      <c r="F29" s="12"/>
      <c r="G29" s="180"/>
      <c r="H29" s="180"/>
      <c r="I29" s="181"/>
    </row>
    <row r="30" spans="2:9" ht="45" x14ac:dyDescent="0.25">
      <c r="B30" s="81" t="s">
        <v>3</v>
      </c>
      <c r="C30" s="168"/>
      <c r="D30" s="93" t="s">
        <v>29</v>
      </c>
      <c r="E30" s="93" t="s">
        <v>111</v>
      </c>
      <c r="F30" s="168"/>
      <c r="G30" s="77">
        <f>D26*0.75</f>
        <v>0</v>
      </c>
      <c r="H30" s="33"/>
      <c r="I30" s="128">
        <f>D26*0.75</f>
        <v>0</v>
      </c>
    </row>
    <row r="31" spans="2:9" ht="45" x14ac:dyDescent="0.25">
      <c r="B31" s="81" t="s">
        <v>4</v>
      </c>
      <c r="C31" s="168"/>
      <c r="D31" s="93" t="s">
        <v>29</v>
      </c>
      <c r="E31" s="93" t="s">
        <v>32</v>
      </c>
      <c r="F31" s="168"/>
      <c r="G31" s="77">
        <f>D26*0.05</f>
        <v>0</v>
      </c>
      <c r="H31" s="33"/>
      <c r="I31" s="128">
        <f>D26*0.05</f>
        <v>0</v>
      </c>
    </row>
    <row r="32" spans="2:9" ht="45" x14ac:dyDescent="0.25">
      <c r="B32" s="81" t="s">
        <v>5</v>
      </c>
      <c r="C32" s="168"/>
      <c r="D32" s="93" t="s">
        <v>29</v>
      </c>
      <c r="E32" s="93" t="s">
        <v>112</v>
      </c>
      <c r="F32" s="183"/>
      <c r="G32" s="77">
        <f>D26*0.15</f>
        <v>0</v>
      </c>
      <c r="H32" s="33"/>
      <c r="I32" s="128">
        <f>D26*0.15</f>
        <v>0</v>
      </c>
    </row>
    <row r="33" spans="2:9" ht="15.75" x14ac:dyDescent="0.25">
      <c r="B33" s="81" t="s">
        <v>6</v>
      </c>
      <c r="C33" s="168"/>
      <c r="D33" s="92"/>
      <c r="E33" s="93" t="s">
        <v>16</v>
      </c>
      <c r="F33" s="176"/>
      <c r="G33" s="171"/>
      <c r="H33" s="171"/>
      <c r="I33" s="184"/>
    </row>
    <row r="34" spans="2:9" ht="15.75" x14ac:dyDescent="0.25">
      <c r="B34" s="81" t="s">
        <v>7</v>
      </c>
      <c r="C34" s="168"/>
      <c r="D34" s="92"/>
      <c r="E34" s="93" t="s">
        <v>16</v>
      </c>
      <c r="F34" s="176"/>
      <c r="G34" s="171"/>
      <c r="H34" s="171"/>
      <c r="I34" s="184"/>
    </row>
    <row r="35" spans="2:9" ht="18.75" x14ac:dyDescent="0.25">
      <c r="B35" s="3" t="s">
        <v>8</v>
      </c>
      <c r="C35" s="168"/>
      <c r="D35" s="92"/>
      <c r="E35" s="93" t="s">
        <v>75</v>
      </c>
      <c r="F35" s="14"/>
      <c r="G35" s="77">
        <f>D26*0.05</f>
        <v>0</v>
      </c>
      <c r="H35" s="33"/>
      <c r="I35" s="128">
        <f>D26*0.05</f>
        <v>0</v>
      </c>
    </row>
    <row r="36" spans="2:9" ht="18.75" x14ac:dyDescent="0.25">
      <c r="B36" s="15"/>
      <c r="C36" s="171"/>
      <c r="D36" s="171"/>
      <c r="E36" s="171"/>
      <c r="F36" s="171"/>
      <c r="G36" s="178"/>
      <c r="H36" s="178"/>
      <c r="I36" s="179"/>
    </row>
    <row r="37" spans="2:9" ht="19.5" thickBot="1" x14ac:dyDescent="0.3">
      <c r="B37" s="4" t="s">
        <v>9</v>
      </c>
      <c r="C37" s="172"/>
      <c r="D37" s="172"/>
      <c r="E37" s="172"/>
      <c r="F37" s="172"/>
      <c r="G37" s="78">
        <f>SUM(G30:G35)</f>
        <v>0</v>
      </c>
      <c r="H37" s="39"/>
      <c r="I37" s="42">
        <f>SUM(I30:I35)</f>
        <v>0</v>
      </c>
    </row>
    <row r="38" spans="2:9" ht="12.75" customHeight="1" x14ac:dyDescent="0.25"/>
    <row r="39" spans="2:9" ht="16.5" customHeight="1" x14ac:dyDescent="0.25"/>
    <row r="40" spans="2:9" ht="34.5" customHeight="1" x14ac:dyDescent="0.25"/>
    <row r="41" spans="2:9" ht="16.5" customHeight="1" x14ac:dyDescent="0.25"/>
    <row r="42" spans="2:9" ht="29.25" customHeight="1" x14ac:dyDescent="0.25"/>
  </sheetData>
  <sheetProtection algorithmName="SHA-512" hashValue="gaDyCNMe3s70Cef2Jd6Sjr9Qcbq2Fj2v9uNJeD44mG4p35zX4pWTcbdf1KpHs2eC4nvFJLJSlg6OrynVJmyzmg==" saltValue="HNUEX/GMHWneoqUXSM/1Rw==" spinCount="100000" sheet="1" objects="1" scenarios="1" selectLockedCells="1"/>
  <mergeCells count="11">
    <mergeCell ref="C30:C35"/>
    <mergeCell ref="C36:F37"/>
    <mergeCell ref="F33:I34"/>
    <mergeCell ref="G36:I36"/>
    <mergeCell ref="G29:I29"/>
    <mergeCell ref="F30:F32"/>
    <mergeCell ref="C12:C17"/>
    <mergeCell ref="C18:F19"/>
    <mergeCell ref="G18:I18"/>
    <mergeCell ref="F15:I16"/>
    <mergeCell ref="F11:I13"/>
  </mergeCells>
  <conditionalFormatting sqref="I19">
    <cfRule type="cellIs" dxfId="45" priority="5" operator="notEqual">
      <formula>$D$8</formula>
    </cfRule>
    <cfRule type="cellIs" dxfId="44" priority="6" operator="equal">
      <formula>$D$8</formula>
    </cfRule>
  </conditionalFormatting>
  <conditionalFormatting sqref="I37">
    <cfRule type="cellIs" dxfId="43" priority="2" operator="equal">
      <formula>$D$26</formula>
    </cfRule>
    <cfRule type="cellIs" dxfId="42" priority="1" operator="notEqual">
      <formula>$D$26</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E1C6E-C540-4221-86AD-A6C653A1FBCD}">
  <dimension ref="A1:I49"/>
  <sheetViews>
    <sheetView showGridLines="0" workbookViewId="0">
      <selection activeCell="I42" sqref="I42"/>
    </sheetView>
  </sheetViews>
  <sheetFormatPr defaultRowHeight="15" x14ac:dyDescent="0.25"/>
  <cols>
    <col min="1" max="1" width="2.5703125" customWidth="1"/>
    <col min="2" max="2" width="32.28515625" customWidth="1"/>
    <col min="3" max="3" width="2.28515625" customWidth="1"/>
    <col min="4" max="5" width="39.85546875" customWidth="1"/>
    <col min="6" max="6" width="2.140625" customWidth="1"/>
    <col min="7" max="7" width="18" customWidth="1"/>
    <col min="8" max="8" width="4.28515625" customWidth="1"/>
    <col min="9" max="9" width="18.42578125" customWidth="1"/>
  </cols>
  <sheetData>
    <row r="1" spans="1:9" ht="15.75" thickBot="1" x14ac:dyDescent="0.3"/>
    <row r="2" spans="1:9" ht="45.75" thickBot="1" x14ac:dyDescent="0.3">
      <c r="D2" s="117" t="s">
        <v>85</v>
      </c>
    </row>
    <row r="3" spans="1:9" x14ac:dyDescent="0.25">
      <c r="A3" s="1"/>
      <c r="B3" s="21"/>
    </row>
    <row r="4" spans="1:9" ht="15.75" x14ac:dyDescent="0.25">
      <c r="B4" s="20"/>
    </row>
    <row r="5" spans="1:9" ht="15.75" x14ac:dyDescent="0.25">
      <c r="B5" s="82" t="s">
        <v>19</v>
      </c>
      <c r="C5" s="83"/>
      <c r="D5" s="107" t="s">
        <v>98</v>
      </c>
    </row>
    <row r="6" spans="1:9" x14ac:dyDescent="0.25">
      <c r="B6" s="2"/>
    </row>
    <row r="7" spans="1:9" ht="24" thickBot="1" x14ac:dyDescent="0.4">
      <c r="B7" s="60" t="s">
        <v>30</v>
      </c>
    </row>
    <row r="8" spans="1:9" ht="21.75" thickBot="1" x14ac:dyDescent="0.4">
      <c r="B8" s="44" t="s">
        <v>0</v>
      </c>
      <c r="C8" s="45"/>
      <c r="D8" s="53">
        <f>'START HERE!'!C10</f>
        <v>0</v>
      </c>
    </row>
    <row r="9" spans="1:9" ht="15.75" thickBot="1" x14ac:dyDescent="0.3">
      <c r="B9" s="1"/>
    </row>
    <row r="10" spans="1:9" ht="45" customHeight="1" x14ac:dyDescent="0.25">
      <c r="B10" s="27" t="s">
        <v>1</v>
      </c>
      <c r="C10" s="28"/>
      <c r="D10" s="29" t="s">
        <v>10</v>
      </c>
      <c r="E10" s="29" t="s">
        <v>11</v>
      </c>
      <c r="F10" s="32"/>
      <c r="G10" s="76" t="s">
        <v>73</v>
      </c>
      <c r="H10" s="33"/>
      <c r="I10" s="106" t="s">
        <v>2</v>
      </c>
    </row>
    <row r="11" spans="1:9" ht="18.75" x14ac:dyDescent="0.3">
      <c r="B11" s="6"/>
      <c r="C11" s="9"/>
      <c r="D11" s="169"/>
      <c r="E11" s="169"/>
      <c r="F11" s="169"/>
      <c r="G11" s="169"/>
      <c r="H11" s="169"/>
      <c r="I11" s="170"/>
    </row>
    <row r="12" spans="1:9" ht="30" x14ac:dyDescent="0.25">
      <c r="B12" s="81" t="s">
        <v>3</v>
      </c>
      <c r="C12" s="168"/>
      <c r="D12" s="92"/>
      <c r="E12" s="93" t="s">
        <v>31</v>
      </c>
      <c r="F12" s="168"/>
      <c r="G12" s="77">
        <f>D8*0.45</f>
        <v>0</v>
      </c>
      <c r="H12" s="33"/>
      <c r="I12" s="129">
        <f>D8*0.45</f>
        <v>0</v>
      </c>
    </row>
    <row r="13" spans="1:9" ht="31.5" x14ac:dyDescent="0.25">
      <c r="B13" s="81" t="s">
        <v>4</v>
      </c>
      <c r="C13" s="168"/>
      <c r="D13" s="92"/>
      <c r="E13" s="93" t="s">
        <v>32</v>
      </c>
      <c r="F13" s="168"/>
      <c r="G13" s="77">
        <f>D8*0.25</f>
        <v>0</v>
      </c>
      <c r="H13" s="33"/>
      <c r="I13" s="129">
        <f>D8*0.25</f>
        <v>0</v>
      </c>
    </row>
    <row r="14" spans="1:9" ht="18.75" x14ac:dyDescent="0.25">
      <c r="B14" s="81" t="s">
        <v>5</v>
      </c>
      <c r="C14" s="168"/>
      <c r="D14" s="92"/>
      <c r="E14" s="93" t="s">
        <v>32</v>
      </c>
      <c r="F14" s="183"/>
      <c r="G14" s="77">
        <f>D8*0.25</f>
        <v>0</v>
      </c>
      <c r="H14" s="33"/>
      <c r="I14" s="129">
        <f>D8*0.25</f>
        <v>0</v>
      </c>
    </row>
    <row r="15" spans="1:9" ht="18.75" customHeight="1" x14ac:dyDescent="0.25">
      <c r="B15" s="81" t="s">
        <v>6</v>
      </c>
      <c r="C15" s="168"/>
      <c r="D15" s="93" t="s">
        <v>16</v>
      </c>
      <c r="E15" s="93" t="s">
        <v>16</v>
      </c>
      <c r="F15" s="176"/>
      <c r="G15" s="171"/>
      <c r="H15" s="171"/>
      <c r="I15" s="184"/>
    </row>
    <row r="16" spans="1:9" ht="18.75" customHeight="1" x14ac:dyDescent="0.25">
      <c r="B16" s="81" t="s">
        <v>7</v>
      </c>
      <c r="C16" s="168"/>
      <c r="D16" s="93" t="s">
        <v>16</v>
      </c>
      <c r="E16" s="93" t="s">
        <v>16</v>
      </c>
      <c r="F16" s="176"/>
      <c r="G16" s="171"/>
      <c r="H16" s="171"/>
      <c r="I16" s="184"/>
    </row>
    <row r="17" spans="2:9" ht="30" x14ac:dyDescent="0.25">
      <c r="B17" s="81" t="s">
        <v>8</v>
      </c>
      <c r="C17" s="168"/>
      <c r="D17" s="92"/>
      <c r="E17" s="93" t="s">
        <v>33</v>
      </c>
      <c r="F17" s="14"/>
      <c r="G17" s="77">
        <f>D8*0.05</f>
        <v>0</v>
      </c>
      <c r="H17" s="33"/>
      <c r="I17" s="129">
        <f>D8*0.05</f>
        <v>0</v>
      </c>
    </row>
    <row r="18" spans="2:9" ht="18.75" x14ac:dyDescent="0.25">
      <c r="B18" s="15"/>
      <c r="C18" s="171"/>
      <c r="D18" s="171"/>
      <c r="E18" s="171"/>
      <c r="F18" s="171"/>
      <c r="G18" s="178"/>
      <c r="H18" s="178"/>
      <c r="I18" s="179"/>
    </row>
    <row r="19" spans="2:9" ht="19.5" thickBot="1" x14ac:dyDescent="0.3">
      <c r="B19" s="4" t="s">
        <v>9</v>
      </c>
      <c r="C19" s="172"/>
      <c r="D19" s="172"/>
      <c r="E19" s="172"/>
      <c r="F19" s="172"/>
      <c r="G19" s="78">
        <f>SUM(G12:G17)</f>
        <v>0</v>
      </c>
      <c r="H19" s="39"/>
      <c r="I19" s="42">
        <f>SUM(I12:I17)</f>
        <v>0</v>
      </c>
    </row>
    <row r="21" spans="2:9" ht="15.75" customHeight="1" x14ac:dyDescent="0.25"/>
    <row r="22" spans="2:9" ht="30" customHeight="1" thickBot="1" x14ac:dyDescent="0.4">
      <c r="B22" s="60" t="s">
        <v>34</v>
      </c>
    </row>
    <row r="23" spans="2:9" ht="31.5" customHeight="1" thickBot="1" x14ac:dyDescent="0.4">
      <c r="B23" s="44" t="s">
        <v>0</v>
      </c>
      <c r="C23" s="45"/>
      <c r="D23" s="53">
        <f>'START HERE!'!C11</f>
        <v>0</v>
      </c>
    </row>
    <row r="24" spans="2:9" ht="11.25" customHeight="1" thickBot="1" x14ac:dyDescent="0.3">
      <c r="B24" s="1"/>
    </row>
    <row r="25" spans="2:9" ht="36.75" customHeight="1" x14ac:dyDescent="0.25">
      <c r="B25" s="27" t="s">
        <v>1</v>
      </c>
      <c r="C25" s="28"/>
      <c r="D25" s="29" t="s">
        <v>10</v>
      </c>
      <c r="E25" s="29" t="s">
        <v>11</v>
      </c>
      <c r="F25" s="32"/>
      <c r="G25" s="76" t="s">
        <v>73</v>
      </c>
      <c r="H25" s="33"/>
      <c r="I25" s="106" t="s">
        <v>2</v>
      </c>
    </row>
    <row r="26" spans="2:9" ht="12" customHeight="1" x14ac:dyDescent="0.3">
      <c r="B26" s="6"/>
      <c r="C26" s="9"/>
      <c r="D26" s="7"/>
      <c r="E26" s="10"/>
      <c r="F26" s="12"/>
      <c r="G26" s="180"/>
      <c r="H26" s="180"/>
      <c r="I26" s="181"/>
    </row>
    <row r="27" spans="2:9" ht="29.25" customHeight="1" x14ac:dyDescent="0.25">
      <c r="B27" s="81" t="s">
        <v>3</v>
      </c>
      <c r="C27" s="168"/>
      <c r="D27" s="92"/>
      <c r="E27" s="93" t="s">
        <v>35</v>
      </c>
      <c r="F27" s="8"/>
      <c r="G27" s="77">
        <f>D23*0.95</f>
        <v>0</v>
      </c>
      <c r="H27" s="33"/>
      <c r="I27" s="129">
        <f>D23*0.95</f>
        <v>0</v>
      </c>
    </row>
    <row r="28" spans="2:9" ht="35.25" customHeight="1" x14ac:dyDescent="0.25">
      <c r="B28" s="81" t="s">
        <v>4</v>
      </c>
      <c r="C28" s="168"/>
      <c r="D28" s="93" t="s">
        <v>16</v>
      </c>
      <c r="E28" s="93" t="s">
        <v>16</v>
      </c>
      <c r="F28" s="176"/>
      <c r="G28" s="171"/>
      <c r="H28" s="171"/>
      <c r="I28" s="177"/>
    </row>
    <row r="29" spans="2:9" ht="16.5" customHeight="1" x14ac:dyDescent="0.25">
      <c r="B29" s="81" t="s">
        <v>5</v>
      </c>
      <c r="C29" s="168"/>
      <c r="D29" s="93" t="s">
        <v>16</v>
      </c>
      <c r="E29" s="93" t="s">
        <v>16</v>
      </c>
      <c r="F29" s="176"/>
      <c r="G29" s="171"/>
      <c r="H29" s="171"/>
      <c r="I29" s="177"/>
    </row>
    <row r="30" spans="2:9" ht="36" customHeight="1" x14ac:dyDescent="0.25">
      <c r="B30" s="81" t="s">
        <v>6</v>
      </c>
      <c r="C30" s="168"/>
      <c r="D30" s="93" t="s">
        <v>16</v>
      </c>
      <c r="E30" s="93" t="s">
        <v>16</v>
      </c>
      <c r="F30" s="176"/>
      <c r="G30" s="171"/>
      <c r="H30" s="171"/>
      <c r="I30" s="177"/>
    </row>
    <row r="31" spans="2:9" ht="12.75" customHeight="1" x14ac:dyDescent="0.25">
      <c r="B31" s="81" t="s">
        <v>7</v>
      </c>
      <c r="C31" s="168"/>
      <c r="D31" s="92"/>
      <c r="E31" s="93" t="s">
        <v>16</v>
      </c>
      <c r="F31" s="176"/>
      <c r="G31" s="171"/>
      <c r="H31" s="171"/>
      <c r="I31" s="177"/>
    </row>
    <row r="32" spans="2:9" ht="29.25" customHeight="1" x14ac:dyDescent="0.25">
      <c r="B32" s="81" t="s">
        <v>8</v>
      </c>
      <c r="C32" s="168"/>
      <c r="D32" s="92"/>
      <c r="E32" s="93" t="s">
        <v>33</v>
      </c>
      <c r="F32" s="14"/>
      <c r="G32" s="77">
        <f>D23*0.05</f>
        <v>0</v>
      </c>
      <c r="H32" s="39"/>
      <c r="I32" s="129">
        <f>D23*0.05</f>
        <v>0</v>
      </c>
    </row>
    <row r="33" spans="2:9" ht="11.25" customHeight="1" x14ac:dyDescent="0.25">
      <c r="B33" s="15"/>
      <c r="C33" s="171"/>
      <c r="D33" s="171"/>
      <c r="E33" s="171"/>
      <c r="F33" s="171"/>
      <c r="G33" s="178"/>
      <c r="H33" s="178"/>
      <c r="I33" s="179"/>
    </row>
    <row r="34" spans="2:9" ht="29.25" customHeight="1" thickBot="1" x14ac:dyDescent="0.3">
      <c r="B34" s="4" t="s">
        <v>9</v>
      </c>
      <c r="C34" s="172"/>
      <c r="D34" s="172"/>
      <c r="E34" s="172"/>
      <c r="F34" s="172"/>
      <c r="G34" s="78">
        <f>SUM(G27:G32)</f>
        <v>0</v>
      </c>
      <c r="H34" s="39"/>
      <c r="I34" s="42">
        <f>SUM(I27:I32)</f>
        <v>0</v>
      </c>
    </row>
    <row r="35" spans="2:9" ht="16.5" customHeight="1" x14ac:dyDescent="0.25"/>
    <row r="36" spans="2:9" ht="18.75" customHeight="1" thickBot="1" x14ac:dyDescent="0.3"/>
    <row r="37" spans="2:9" ht="63.75" customHeight="1" thickBot="1" x14ac:dyDescent="0.3">
      <c r="B37" s="69" t="s">
        <v>51</v>
      </c>
      <c r="C37" s="34"/>
      <c r="D37" s="118" t="s">
        <v>56</v>
      </c>
      <c r="E37" s="114" t="s">
        <v>85</v>
      </c>
    </row>
    <row r="38" spans="2:9" ht="34.5" customHeight="1" thickBot="1" x14ac:dyDescent="0.4">
      <c r="B38" s="44" t="s">
        <v>0</v>
      </c>
      <c r="C38" s="45"/>
      <c r="D38" s="113">
        <f>'START HERE!'!C12</f>
        <v>0</v>
      </c>
    </row>
    <row r="39" spans="2:9" ht="16.5" customHeight="1" thickBot="1" x14ac:dyDescent="0.3">
      <c r="B39" s="1"/>
    </row>
    <row r="40" spans="2:9" ht="42" customHeight="1" x14ac:dyDescent="0.25">
      <c r="B40" s="27" t="s">
        <v>1</v>
      </c>
      <c r="C40" s="28"/>
      <c r="D40" s="29" t="s">
        <v>10</v>
      </c>
      <c r="E40" s="29" t="s">
        <v>11</v>
      </c>
      <c r="F40" s="32"/>
      <c r="G40" s="76" t="s">
        <v>73</v>
      </c>
      <c r="H40" s="33"/>
      <c r="I40" s="106" t="s">
        <v>2</v>
      </c>
    </row>
    <row r="41" spans="2:9" ht="18.75" x14ac:dyDescent="0.3">
      <c r="B41" s="6"/>
      <c r="C41" s="9"/>
      <c r="D41" s="7"/>
      <c r="E41" s="10"/>
      <c r="F41" s="12"/>
      <c r="G41" s="180"/>
      <c r="H41" s="180"/>
      <c r="I41" s="181"/>
    </row>
    <row r="42" spans="2:9" ht="18.75" x14ac:dyDescent="0.25">
      <c r="B42" s="81" t="s">
        <v>3</v>
      </c>
      <c r="C42" s="168"/>
      <c r="D42" s="92"/>
      <c r="E42" s="93" t="s">
        <v>32</v>
      </c>
      <c r="F42" s="168"/>
      <c r="G42" s="77">
        <f>D38*0.25</f>
        <v>0</v>
      </c>
      <c r="H42" s="33"/>
      <c r="I42" s="129">
        <f>D38*0.25</f>
        <v>0</v>
      </c>
    </row>
    <row r="43" spans="2:9" ht="31.5" x14ac:dyDescent="0.25">
      <c r="B43" s="81" t="s">
        <v>4</v>
      </c>
      <c r="C43" s="168"/>
      <c r="D43" s="93" t="s">
        <v>52</v>
      </c>
      <c r="E43" s="93" t="s">
        <v>53</v>
      </c>
      <c r="F43" s="168"/>
      <c r="G43" s="77">
        <f>D38*0.15</f>
        <v>0</v>
      </c>
      <c r="H43" s="33"/>
      <c r="I43" s="129">
        <f>D38*0.15</f>
        <v>0</v>
      </c>
    </row>
    <row r="44" spans="2:9" ht="30" x14ac:dyDescent="0.25">
      <c r="B44" s="81" t="s">
        <v>5</v>
      </c>
      <c r="C44" s="168"/>
      <c r="D44" s="92" t="s">
        <v>54</v>
      </c>
      <c r="E44" s="93" t="s">
        <v>53</v>
      </c>
      <c r="F44" s="168"/>
      <c r="G44" s="77">
        <f>D38*0.15</f>
        <v>0</v>
      </c>
      <c r="H44" s="33"/>
      <c r="I44" s="129">
        <f>D38*0.15</f>
        <v>0</v>
      </c>
    </row>
    <row r="45" spans="2:9" ht="18.75" x14ac:dyDescent="0.25">
      <c r="B45" s="81" t="s">
        <v>6</v>
      </c>
      <c r="C45" s="168"/>
      <c r="D45" s="92" t="s">
        <v>55</v>
      </c>
      <c r="E45" s="93" t="s">
        <v>57</v>
      </c>
      <c r="F45" s="168"/>
      <c r="G45" s="77">
        <f>D38*0.4</f>
        <v>0</v>
      </c>
      <c r="H45" s="33"/>
      <c r="I45" s="129">
        <f>D38*0.4</f>
        <v>0</v>
      </c>
    </row>
    <row r="46" spans="2:9" ht="18.75" x14ac:dyDescent="0.25">
      <c r="B46" s="81" t="s">
        <v>7</v>
      </c>
      <c r="C46" s="168"/>
      <c r="D46" s="92"/>
      <c r="E46" s="93" t="s">
        <v>16</v>
      </c>
      <c r="F46" s="168"/>
      <c r="G46" s="185"/>
      <c r="H46" s="178"/>
      <c r="I46" s="186"/>
    </row>
    <row r="47" spans="2:9" ht="30" x14ac:dyDescent="0.25">
      <c r="B47" s="3" t="s">
        <v>8</v>
      </c>
      <c r="C47" s="168"/>
      <c r="D47" s="92"/>
      <c r="E47" s="93" t="s">
        <v>33</v>
      </c>
      <c r="F47" s="168"/>
      <c r="G47" s="77">
        <f>D38*0.05</f>
        <v>0</v>
      </c>
      <c r="H47" s="33"/>
      <c r="I47" s="129">
        <f>D38*0.05</f>
        <v>0</v>
      </c>
    </row>
    <row r="48" spans="2:9" ht="18.75" x14ac:dyDescent="0.25">
      <c r="B48" s="15"/>
      <c r="C48" s="171"/>
      <c r="D48" s="171"/>
      <c r="E48" s="171"/>
      <c r="F48" s="171"/>
      <c r="G48" s="178"/>
      <c r="H48" s="178"/>
      <c r="I48" s="179"/>
    </row>
    <row r="49" spans="2:9" ht="19.5" thickBot="1" x14ac:dyDescent="0.3">
      <c r="B49" s="4" t="s">
        <v>9</v>
      </c>
      <c r="C49" s="172"/>
      <c r="D49" s="172"/>
      <c r="E49" s="172"/>
      <c r="F49" s="172"/>
      <c r="G49" s="78">
        <f>SUM(G42:G47)</f>
        <v>0</v>
      </c>
      <c r="H49" s="39"/>
      <c r="I49" s="42">
        <f>SUM(I42:I47)</f>
        <v>0</v>
      </c>
    </row>
  </sheetData>
  <sheetProtection algorithmName="SHA-512" hashValue="AQlewjqX6ryjIbf3cy6a5Gc8rV3x6SvxAHiVT3s7x0vpWycmf7V7TlZ99GwCiv64G1ECnEMByY81W0VgWg7OBQ==" saltValue="OYHEXFuq2Rs3tLMIau/idQ==" spinCount="100000" sheet="1" objects="1" scenarios="1" selectLockedCells="1"/>
  <mergeCells count="17">
    <mergeCell ref="C48:F49"/>
    <mergeCell ref="C42:C47"/>
    <mergeCell ref="G41:I41"/>
    <mergeCell ref="F42:F47"/>
    <mergeCell ref="G46:I46"/>
    <mergeCell ref="G48:I48"/>
    <mergeCell ref="C33:F34"/>
    <mergeCell ref="C27:C32"/>
    <mergeCell ref="G26:I26"/>
    <mergeCell ref="F28:I31"/>
    <mergeCell ref="G33:I33"/>
    <mergeCell ref="C18:F19"/>
    <mergeCell ref="C12:C17"/>
    <mergeCell ref="D11:I11"/>
    <mergeCell ref="F15:I16"/>
    <mergeCell ref="F12:F14"/>
    <mergeCell ref="G18:I18"/>
  </mergeCells>
  <conditionalFormatting sqref="I19">
    <cfRule type="cellIs" dxfId="41" priority="7" operator="notEqual">
      <formula>$D$8</formula>
    </cfRule>
    <cfRule type="cellIs" dxfId="40" priority="8" operator="equal">
      <formula>$D$8</formula>
    </cfRule>
  </conditionalFormatting>
  <conditionalFormatting sqref="I34">
    <cfRule type="cellIs" dxfId="39" priority="6" operator="equal">
      <formula>$D$8</formula>
    </cfRule>
    <cfRule type="cellIs" dxfId="38" priority="2" operator="equal">
      <formula>$D$23</formula>
    </cfRule>
    <cfRule type="cellIs" dxfId="37" priority="1" operator="notEqual">
      <formula>$D$23</formula>
    </cfRule>
  </conditionalFormatting>
  <conditionalFormatting sqref="I49">
    <cfRule type="cellIs" dxfId="36" priority="3" operator="notEqual">
      <formula>$D$8</formula>
    </cfRule>
    <cfRule type="cellIs" dxfId="35" priority="4" operator="equal">
      <formula>$D$8</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F44A5-E8E9-4873-B77A-325E531FF888}">
  <dimension ref="A3:I40"/>
  <sheetViews>
    <sheetView showGridLines="0" workbookViewId="0">
      <selection activeCell="I12" sqref="I12"/>
    </sheetView>
  </sheetViews>
  <sheetFormatPr defaultRowHeight="15" x14ac:dyDescent="0.25"/>
  <cols>
    <col min="1" max="1" width="2.5703125" customWidth="1"/>
    <col min="2" max="2" width="32.28515625" customWidth="1"/>
    <col min="3" max="3" width="2.28515625" customWidth="1"/>
    <col min="4" max="5" width="39.85546875" customWidth="1"/>
    <col min="6" max="6" width="2.140625" customWidth="1"/>
    <col min="7" max="7" width="18" customWidth="1"/>
    <col min="8" max="8" width="3.85546875" customWidth="1"/>
    <col min="9" max="9" width="18.5703125" customWidth="1"/>
  </cols>
  <sheetData>
    <row r="3" spans="1:9" x14ac:dyDescent="0.25">
      <c r="A3" s="1"/>
      <c r="B3" s="21"/>
    </row>
    <row r="4" spans="1:9" ht="15.75" x14ac:dyDescent="0.25">
      <c r="B4" s="20"/>
    </row>
    <row r="5" spans="1:9" ht="15.75" x14ac:dyDescent="0.25">
      <c r="B5" s="82" t="s">
        <v>19</v>
      </c>
      <c r="C5" s="83"/>
      <c r="D5" s="107" t="s">
        <v>98</v>
      </c>
    </row>
    <row r="6" spans="1:9" x14ac:dyDescent="0.25">
      <c r="B6" s="2"/>
    </row>
    <row r="7" spans="1:9" ht="24" thickBot="1" x14ac:dyDescent="0.4">
      <c r="B7" s="60" t="s">
        <v>36</v>
      </c>
    </row>
    <row r="8" spans="1:9" ht="21.75" thickBot="1" x14ac:dyDescent="0.4">
      <c r="B8" s="44" t="s">
        <v>74</v>
      </c>
      <c r="C8" s="45"/>
      <c r="D8" s="53">
        <f>'START HERE!'!C13</f>
        <v>0</v>
      </c>
    </row>
    <row r="9" spans="1:9" ht="15.75" thickBot="1" x14ac:dyDescent="0.3">
      <c r="B9" s="1"/>
    </row>
    <row r="10" spans="1:9" ht="37.5" x14ac:dyDescent="0.25">
      <c r="B10" s="27" t="s">
        <v>1</v>
      </c>
      <c r="C10" s="28"/>
      <c r="D10" s="29" t="s">
        <v>10</v>
      </c>
      <c r="E10" s="29" t="s">
        <v>11</v>
      </c>
      <c r="F10" s="32"/>
      <c r="G10" s="76" t="s">
        <v>73</v>
      </c>
      <c r="H10" s="33"/>
      <c r="I10" s="106" t="s">
        <v>2</v>
      </c>
    </row>
    <row r="11" spans="1:9" ht="18.75" x14ac:dyDescent="0.3">
      <c r="B11" s="6"/>
      <c r="C11" s="9"/>
      <c r="D11" s="7"/>
      <c r="E11" s="10"/>
      <c r="F11" s="12"/>
      <c r="G11" s="180"/>
      <c r="H11" s="180"/>
      <c r="I11" s="181"/>
    </row>
    <row r="12" spans="1:9" ht="30" x14ac:dyDescent="0.25">
      <c r="B12" s="81" t="s">
        <v>3</v>
      </c>
      <c r="C12" s="168"/>
      <c r="D12" s="93" t="s">
        <v>37</v>
      </c>
      <c r="E12" s="93" t="s">
        <v>38</v>
      </c>
      <c r="F12" s="8"/>
      <c r="G12" s="77">
        <f>D8*0.95</f>
        <v>0</v>
      </c>
      <c r="H12" s="33"/>
      <c r="I12" s="129">
        <f>D8*0.95</f>
        <v>0</v>
      </c>
    </row>
    <row r="13" spans="1:9" ht="31.5" x14ac:dyDescent="0.25">
      <c r="B13" s="81" t="s">
        <v>4</v>
      </c>
      <c r="C13" s="168"/>
      <c r="D13" s="93" t="s">
        <v>16</v>
      </c>
      <c r="E13" s="93" t="s">
        <v>16</v>
      </c>
      <c r="F13" s="176"/>
      <c r="G13" s="171"/>
      <c r="H13" s="171"/>
      <c r="I13" s="184"/>
    </row>
    <row r="14" spans="1:9" ht="18.75" customHeight="1" x14ac:dyDescent="0.25">
      <c r="B14" s="81" t="s">
        <v>5</v>
      </c>
      <c r="C14" s="168"/>
      <c r="D14" s="93" t="s">
        <v>16</v>
      </c>
      <c r="E14" s="93" t="s">
        <v>16</v>
      </c>
      <c r="F14" s="176"/>
      <c r="G14" s="171"/>
      <c r="H14" s="171"/>
      <c r="I14" s="184"/>
    </row>
    <row r="15" spans="1:9" ht="18.75" customHeight="1" x14ac:dyDescent="0.25">
      <c r="B15" s="81" t="s">
        <v>6</v>
      </c>
      <c r="C15" s="168"/>
      <c r="D15" s="93" t="s">
        <v>16</v>
      </c>
      <c r="E15" s="93" t="s">
        <v>16</v>
      </c>
      <c r="F15" s="176"/>
      <c r="G15" s="171"/>
      <c r="H15" s="171"/>
      <c r="I15" s="184"/>
    </row>
    <row r="16" spans="1:9" ht="18.75" customHeight="1" x14ac:dyDescent="0.25">
      <c r="B16" s="81" t="s">
        <v>7</v>
      </c>
      <c r="C16" s="168"/>
      <c r="D16" s="93" t="s">
        <v>16</v>
      </c>
      <c r="E16" s="93" t="s">
        <v>16</v>
      </c>
      <c r="F16" s="176"/>
      <c r="G16" s="171"/>
      <c r="H16" s="171"/>
      <c r="I16" s="184"/>
    </row>
    <row r="17" spans="2:9" ht="18.75" x14ac:dyDescent="0.25">
      <c r="B17" s="3" t="s">
        <v>8</v>
      </c>
      <c r="C17" s="168"/>
      <c r="D17" s="92"/>
      <c r="E17" s="93" t="s">
        <v>45</v>
      </c>
      <c r="F17" s="14"/>
      <c r="G17" s="77">
        <f>D8*0.05</f>
        <v>0</v>
      </c>
      <c r="H17" s="33"/>
      <c r="I17" s="129">
        <f>D8*0.05</f>
        <v>0</v>
      </c>
    </row>
    <row r="18" spans="2:9" ht="18.75" x14ac:dyDescent="0.25">
      <c r="B18" s="15"/>
      <c r="C18" s="171"/>
      <c r="D18" s="171"/>
      <c r="E18" s="171"/>
      <c r="F18" s="171"/>
      <c r="G18" s="178"/>
      <c r="H18" s="178"/>
      <c r="I18" s="179"/>
    </row>
    <row r="19" spans="2:9" ht="19.5" thickBot="1" x14ac:dyDescent="0.3">
      <c r="B19" s="4" t="s">
        <v>9</v>
      </c>
      <c r="C19" s="172"/>
      <c r="D19" s="172"/>
      <c r="E19" s="172"/>
      <c r="F19" s="172"/>
      <c r="G19" s="78">
        <f>SUM(G12:G17)</f>
        <v>0</v>
      </c>
      <c r="H19" s="39"/>
      <c r="I19" s="42">
        <f>SUM(I12:I17)</f>
        <v>0</v>
      </c>
    </row>
    <row r="21" spans="2:9" ht="29.25" customHeight="1" x14ac:dyDescent="0.25"/>
    <row r="22" spans="2:9" ht="15.75" customHeight="1" thickBot="1" x14ac:dyDescent="0.3"/>
    <row r="23" spans="2:9" ht="54" customHeight="1" thickBot="1" x14ac:dyDescent="0.3">
      <c r="B23" s="69" t="s">
        <v>39</v>
      </c>
      <c r="C23" s="34"/>
      <c r="D23" s="115" t="s">
        <v>76</v>
      </c>
      <c r="E23" s="116" t="s">
        <v>85</v>
      </c>
    </row>
    <row r="24" spans="2:9" ht="31.5" customHeight="1" thickBot="1" x14ac:dyDescent="0.4">
      <c r="B24" s="44" t="s">
        <v>74</v>
      </c>
      <c r="C24" s="45"/>
      <c r="D24" s="113">
        <f>'START HERE!'!C14</f>
        <v>0</v>
      </c>
    </row>
    <row r="25" spans="2:9" ht="11.25" customHeight="1" thickBot="1" x14ac:dyDescent="0.3">
      <c r="B25" s="1"/>
    </row>
    <row r="26" spans="2:9" ht="41.25" customHeight="1" x14ac:dyDescent="0.25">
      <c r="B26" s="27" t="s">
        <v>1</v>
      </c>
      <c r="C26" s="28"/>
      <c r="D26" s="29" t="s">
        <v>10</v>
      </c>
      <c r="E26" s="29" t="s">
        <v>11</v>
      </c>
      <c r="F26" s="32"/>
      <c r="G26" s="76" t="s">
        <v>73</v>
      </c>
      <c r="H26" s="33"/>
      <c r="I26" s="106" t="s">
        <v>2</v>
      </c>
    </row>
    <row r="27" spans="2:9" ht="17.25" customHeight="1" x14ac:dyDescent="0.3">
      <c r="B27" s="6"/>
      <c r="C27" s="9"/>
      <c r="D27" s="7"/>
      <c r="E27" s="10"/>
      <c r="F27" s="64"/>
      <c r="G27" s="64"/>
      <c r="H27" s="64"/>
      <c r="I27" s="65"/>
    </row>
    <row r="28" spans="2:9" ht="29.25" customHeight="1" x14ac:dyDescent="0.25">
      <c r="B28" s="81" t="s">
        <v>3</v>
      </c>
      <c r="C28" s="168"/>
      <c r="D28" s="93"/>
      <c r="E28" s="93" t="s">
        <v>32</v>
      </c>
      <c r="F28" s="168"/>
      <c r="G28" s="77">
        <f>D24*0.25</f>
        <v>0</v>
      </c>
      <c r="H28" s="33"/>
      <c r="I28" s="129">
        <f>D24*0.25</f>
        <v>0</v>
      </c>
    </row>
    <row r="29" spans="2:9" ht="41.25" customHeight="1" x14ac:dyDescent="0.25">
      <c r="B29" s="81" t="s">
        <v>4</v>
      </c>
      <c r="C29" s="168"/>
      <c r="D29" s="93"/>
      <c r="E29" s="93" t="s">
        <v>32</v>
      </c>
      <c r="F29" s="168"/>
      <c r="G29" s="77">
        <f>D24*0.25</f>
        <v>0</v>
      </c>
      <c r="H29" s="33"/>
      <c r="I29" s="129">
        <f>D24*0.25</f>
        <v>0</v>
      </c>
    </row>
    <row r="30" spans="2:9" ht="16.5" customHeight="1" x14ac:dyDescent="0.25">
      <c r="B30" s="81" t="s">
        <v>5</v>
      </c>
      <c r="C30" s="168"/>
      <c r="D30" s="92"/>
      <c r="E30" s="93" t="s">
        <v>32</v>
      </c>
      <c r="F30" s="168"/>
      <c r="G30" s="77">
        <f>D24*0.25</f>
        <v>0</v>
      </c>
      <c r="H30" s="33"/>
      <c r="I30" s="129">
        <f>D24*0.25</f>
        <v>0</v>
      </c>
    </row>
    <row r="31" spans="2:9" ht="36" customHeight="1" x14ac:dyDescent="0.25">
      <c r="B31" s="81" t="s">
        <v>6</v>
      </c>
      <c r="C31" s="168"/>
      <c r="D31" s="92"/>
      <c r="E31" s="93" t="s">
        <v>32</v>
      </c>
      <c r="F31" s="168"/>
      <c r="G31" s="77">
        <f>D24*0.2</f>
        <v>0</v>
      </c>
      <c r="H31" s="33"/>
      <c r="I31" s="129">
        <f>D24*0.2</f>
        <v>0</v>
      </c>
    </row>
    <row r="32" spans="2:9" ht="12.75" customHeight="1" x14ac:dyDescent="0.25">
      <c r="B32" s="81" t="s">
        <v>7</v>
      </c>
      <c r="C32" s="168"/>
      <c r="D32" s="93" t="s">
        <v>16</v>
      </c>
      <c r="E32" s="93" t="s">
        <v>16</v>
      </c>
      <c r="F32" s="168"/>
      <c r="G32" s="185"/>
      <c r="H32" s="178"/>
      <c r="I32" s="186"/>
    </row>
    <row r="33" spans="2:9" ht="29.25" customHeight="1" x14ac:dyDescent="0.25">
      <c r="B33" s="3" t="s">
        <v>8</v>
      </c>
      <c r="C33" s="168"/>
      <c r="D33" s="92"/>
      <c r="E33" s="93" t="s">
        <v>45</v>
      </c>
      <c r="F33" s="168"/>
      <c r="G33" s="77">
        <f>D24*0.05</f>
        <v>0</v>
      </c>
      <c r="H33" s="33"/>
      <c r="I33" s="129">
        <f>D24*0.05</f>
        <v>0</v>
      </c>
    </row>
    <row r="34" spans="2:9" ht="11.25" customHeight="1" x14ac:dyDescent="0.25">
      <c r="B34" s="15"/>
      <c r="C34" s="171"/>
      <c r="D34" s="171"/>
      <c r="E34" s="171"/>
      <c r="F34" s="171"/>
      <c r="G34" s="178"/>
      <c r="H34" s="178"/>
      <c r="I34" s="179"/>
    </row>
    <row r="35" spans="2:9" ht="29.25" customHeight="1" thickBot="1" x14ac:dyDescent="0.3">
      <c r="B35" s="4" t="s">
        <v>9</v>
      </c>
      <c r="C35" s="172"/>
      <c r="D35" s="172"/>
      <c r="E35" s="172"/>
      <c r="F35" s="172"/>
      <c r="G35" s="78">
        <f>SUM(G28:G33)</f>
        <v>0</v>
      </c>
      <c r="H35" s="39"/>
      <c r="I35" s="42">
        <f>SUM(I28:I33)</f>
        <v>0</v>
      </c>
    </row>
    <row r="36" spans="2:9" ht="12.75" customHeight="1" x14ac:dyDescent="0.25"/>
    <row r="37" spans="2:9" ht="16.5" customHeight="1" x14ac:dyDescent="0.25"/>
    <row r="38" spans="2:9" ht="34.5" customHeight="1" x14ac:dyDescent="0.25"/>
    <row r="39" spans="2:9" ht="16.5" customHeight="1" x14ac:dyDescent="0.25"/>
    <row r="40" spans="2:9" ht="29.25" customHeight="1" x14ac:dyDescent="0.25"/>
  </sheetData>
  <sheetProtection algorithmName="SHA-512" hashValue="dqYVs/bdu/Fy6r21X3ikQoM9XTJ6r0cUDRKOS5BbzUJkrnaE8F2HSbOpbbsrsNhuUzqOvqwpmq04I2nTXFIXJA==" saltValue="dQBwSQgOzUjrGplrB8wBzA==" spinCount="100000" sheet="1" objects="1" scenarios="1" selectLockedCells="1"/>
  <mergeCells count="10">
    <mergeCell ref="C34:F35"/>
    <mergeCell ref="C28:C33"/>
    <mergeCell ref="F28:F33"/>
    <mergeCell ref="G32:I32"/>
    <mergeCell ref="G34:I34"/>
    <mergeCell ref="C18:F19"/>
    <mergeCell ref="C12:C17"/>
    <mergeCell ref="G11:I11"/>
    <mergeCell ref="F13:I16"/>
    <mergeCell ref="G18:I18"/>
  </mergeCells>
  <conditionalFormatting sqref="I19">
    <cfRule type="cellIs" dxfId="34" priority="5" operator="notEqual">
      <formula>$D$8</formula>
    </cfRule>
    <cfRule type="cellIs" dxfId="33" priority="6" operator="equal">
      <formula>$D$8</formula>
    </cfRule>
  </conditionalFormatting>
  <conditionalFormatting sqref="I35">
    <cfRule type="cellIs" dxfId="32" priority="1" operator="notEqual">
      <formula>$D$24</formula>
    </cfRule>
    <cfRule type="cellIs" dxfId="31" priority="2" operator="equal">
      <formula>$D$24</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6F3B7-B9C3-48FD-BE01-5DAE8DB3C675}">
  <dimension ref="A1:I40"/>
  <sheetViews>
    <sheetView showGridLines="0" workbookViewId="0">
      <selection activeCell="I12" sqref="I12"/>
    </sheetView>
  </sheetViews>
  <sheetFormatPr defaultRowHeight="15" x14ac:dyDescent="0.25"/>
  <cols>
    <col min="1" max="1" width="2.5703125" customWidth="1"/>
    <col min="2" max="2" width="32.28515625" customWidth="1"/>
    <col min="3" max="3" width="2.28515625" customWidth="1"/>
    <col min="4" max="5" width="39.85546875" customWidth="1"/>
    <col min="6" max="6" width="2.140625" customWidth="1"/>
    <col min="7" max="7" width="18" customWidth="1"/>
    <col min="8" max="8" width="4" customWidth="1"/>
    <col min="9" max="9" width="19" customWidth="1"/>
  </cols>
  <sheetData>
    <row r="1" spans="1:9" ht="24" thickBot="1" x14ac:dyDescent="0.4">
      <c r="B1" s="60" t="s">
        <v>40</v>
      </c>
    </row>
    <row r="2" spans="1:9" ht="45.75" thickBot="1" x14ac:dyDescent="0.3">
      <c r="D2" s="111" t="s">
        <v>41</v>
      </c>
      <c r="E2" s="112" t="s">
        <v>85</v>
      </c>
    </row>
    <row r="3" spans="1:9" x14ac:dyDescent="0.25">
      <c r="A3" s="1"/>
      <c r="B3" s="21"/>
    </row>
    <row r="4" spans="1:9" ht="15.75" x14ac:dyDescent="0.25">
      <c r="B4" s="20"/>
      <c r="H4" s="130"/>
    </row>
    <row r="5" spans="1:9" ht="15.75" x14ac:dyDescent="0.25">
      <c r="B5" s="82" t="s">
        <v>19</v>
      </c>
      <c r="C5" s="83"/>
      <c r="D5" s="107" t="s">
        <v>98</v>
      </c>
    </row>
    <row r="6" spans="1:9" x14ac:dyDescent="0.25">
      <c r="B6" s="2"/>
    </row>
    <row r="7" spans="1:9" ht="15.75" thickBot="1" x14ac:dyDescent="0.3">
      <c r="B7" s="2"/>
    </row>
    <row r="8" spans="1:9" ht="21.75" thickBot="1" x14ac:dyDescent="0.4">
      <c r="B8" s="44" t="s">
        <v>74</v>
      </c>
      <c r="C8" s="45"/>
      <c r="D8" s="53">
        <f>'START HERE!'!C15</f>
        <v>0</v>
      </c>
    </row>
    <row r="9" spans="1:9" ht="15.75" thickBot="1" x14ac:dyDescent="0.3">
      <c r="B9" s="1"/>
    </row>
    <row r="10" spans="1:9" ht="37.5" x14ac:dyDescent="0.3">
      <c r="B10" s="27" t="s">
        <v>1</v>
      </c>
      <c r="C10" s="28"/>
      <c r="D10" s="29" t="s">
        <v>10</v>
      </c>
      <c r="E10" s="29" t="s">
        <v>11</v>
      </c>
      <c r="F10" s="11"/>
      <c r="G10" s="76" t="s">
        <v>73</v>
      </c>
      <c r="H10" s="33"/>
      <c r="I10" s="106" t="s">
        <v>2</v>
      </c>
    </row>
    <row r="11" spans="1:9" ht="18.75" x14ac:dyDescent="0.3">
      <c r="B11" s="6"/>
      <c r="C11" s="9"/>
      <c r="D11" s="7"/>
      <c r="E11" s="10"/>
      <c r="F11" s="12"/>
      <c r="G11" s="180"/>
      <c r="H11" s="180"/>
      <c r="I11" s="181"/>
    </row>
    <row r="12" spans="1:9" ht="18.75" x14ac:dyDescent="0.25">
      <c r="B12" s="81" t="s">
        <v>3</v>
      </c>
      <c r="C12" s="168"/>
      <c r="D12" s="93"/>
      <c r="E12" s="93" t="s">
        <v>32</v>
      </c>
      <c r="F12" s="168"/>
      <c r="G12" s="77">
        <f>D8*0.25</f>
        <v>0</v>
      </c>
      <c r="H12" s="33"/>
      <c r="I12" s="129">
        <f>D8*0.25</f>
        <v>0</v>
      </c>
    </row>
    <row r="13" spans="1:9" ht="31.5" x14ac:dyDescent="0.25">
      <c r="B13" s="81" t="s">
        <v>4</v>
      </c>
      <c r="C13" s="168"/>
      <c r="D13" s="93"/>
      <c r="E13" s="93" t="s">
        <v>32</v>
      </c>
      <c r="F13" s="168"/>
      <c r="G13" s="77">
        <f>D8*0.25</f>
        <v>0</v>
      </c>
      <c r="H13" s="33"/>
      <c r="I13" s="129">
        <f>D8*0.25</f>
        <v>0</v>
      </c>
    </row>
    <row r="14" spans="1:9" ht="18.75" x14ac:dyDescent="0.25">
      <c r="B14" s="81" t="s">
        <v>5</v>
      </c>
      <c r="C14" s="168"/>
      <c r="D14" s="92"/>
      <c r="E14" s="93" t="s">
        <v>32</v>
      </c>
      <c r="F14" s="168"/>
      <c r="G14" s="77">
        <f>D8*0.25</f>
        <v>0</v>
      </c>
      <c r="H14" s="33"/>
      <c r="I14" s="129">
        <f>D8*0.25</f>
        <v>0</v>
      </c>
    </row>
    <row r="15" spans="1:9" ht="18.75" x14ac:dyDescent="0.25">
      <c r="B15" s="81" t="s">
        <v>6</v>
      </c>
      <c r="C15" s="168"/>
      <c r="D15" s="92"/>
      <c r="E15" s="93" t="s">
        <v>32</v>
      </c>
      <c r="F15" s="168"/>
      <c r="G15" s="77">
        <f>D8*0.2</f>
        <v>0</v>
      </c>
      <c r="H15" s="33"/>
      <c r="I15" s="129">
        <f>D8*0.2</f>
        <v>0</v>
      </c>
    </row>
    <row r="16" spans="1:9" ht="18.75" x14ac:dyDescent="0.25">
      <c r="B16" s="81" t="s">
        <v>7</v>
      </c>
      <c r="C16" s="168"/>
      <c r="D16" s="93" t="s">
        <v>16</v>
      </c>
      <c r="E16" s="93" t="s">
        <v>16</v>
      </c>
      <c r="F16" s="168"/>
      <c r="G16" s="185"/>
      <c r="H16" s="178"/>
      <c r="I16" s="186"/>
    </row>
    <row r="17" spans="2:9" ht="18.75" x14ac:dyDescent="0.25">
      <c r="B17" s="3" t="s">
        <v>8</v>
      </c>
      <c r="C17" s="168"/>
      <c r="D17" s="92"/>
      <c r="E17" s="93" t="s">
        <v>45</v>
      </c>
      <c r="F17" s="168"/>
      <c r="G17" s="77">
        <f>D8*0.05</f>
        <v>0</v>
      </c>
      <c r="H17" s="33"/>
      <c r="I17" s="129">
        <f>D8*0.05</f>
        <v>0</v>
      </c>
    </row>
    <row r="18" spans="2:9" ht="18.75" x14ac:dyDescent="0.25">
      <c r="B18" s="15"/>
      <c r="C18" s="171"/>
      <c r="D18" s="171"/>
      <c r="E18" s="171"/>
      <c r="F18" s="171"/>
      <c r="G18" s="178"/>
      <c r="H18" s="178"/>
      <c r="I18" s="179"/>
    </row>
    <row r="19" spans="2:9" ht="19.5" thickBot="1" x14ac:dyDescent="0.3">
      <c r="B19" s="4" t="s">
        <v>9</v>
      </c>
      <c r="C19" s="172"/>
      <c r="D19" s="172"/>
      <c r="E19" s="172"/>
      <c r="F19" s="172"/>
      <c r="G19" s="78">
        <f>SUM(G12:G17)</f>
        <v>0</v>
      </c>
      <c r="H19" s="39"/>
      <c r="I19" s="42">
        <f>SUM(I12:I17)</f>
        <v>0</v>
      </c>
    </row>
    <row r="21" spans="2:9" ht="29.25" customHeight="1" x14ac:dyDescent="0.25"/>
    <row r="22" spans="2:9" ht="15.75" customHeight="1" x14ac:dyDescent="0.25"/>
    <row r="23" spans="2:9" ht="16.5" customHeight="1" x14ac:dyDescent="0.25"/>
    <row r="24" spans="2:9" ht="31.5" customHeight="1" x14ac:dyDescent="0.25"/>
    <row r="25" spans="2:9" ht="11.25" customHeight="1" x14ac:dyDescent="0.25"/>
    <row r="26" spans="2:9" ht="29.25" customHeight="1" x14ac:dyDescent="0.25"/>
    <row r="27" spans="2:9" ht="12" customHeight="1" x14ac:dyDescent="0.25"/>
    <row r="28" spans="2:9" ht="29.25" customHeight="1" x14ac:dyDescent="0.25"/>
    <row r="29" spans="2:9" ht="12.75" customHeight="1" x14ac:dyDescent="0.25"/>
    <row r="30" spans="2:9" ht="16.5" customHeight="1" x14ac:dyDescent="0.25"/>
    <row r="31" spans="2:9" ht="36" customHeight="1" x14ac:dyDescent="0.25"/>
    <row r="32" spans="2:9" ht="12.75" customHeight="1" x14ac:dyDescent="0.25"/>
    <row r="33" ht="29.25" customHeight="1" x14ac:dyDescent="0.25"/>
    <row r="34" ht="11.25" customHeight="1" x14ac:dyDescent="0.25"/>
    <row r="35" ht="29.25" customHeight="1" x14ac:dyDescent="0.25"/>
    <row r="36" ht="12.75" customHeight="1" x14ac:dyDescent="0.25"/>
    <row r="37" ht="16.5" customHeight="1" x14ac:dyDescent="0.25"/>
    <row r="38" ht="34.5" customHeight="1" x14ac:dyDescent="0.25"/>
    <row r="39" ht="16.5" customHeight="1" x14ac:dyDescent="0.25"/>
    <row r="40" ht="29.25" customHeight="1" x14ac:dyDescent="0.25"/>
  </sheetData>
  <sheetProtection algorithmName="SHA-512" hashValue="nY7hR7qKMaV+VKjig9/zubdID9t6L1JOklGw7P8OA+yGyrkwyMEZXTYPaZEHW2sv5/6mX6Hf+RlkXDa1124hAg==" saltValue="i6A8zF7s1Hi7L/QxA9IOcQ==" spinCount="100000" sheet="1" objects="1" scenarios="1" selectLockedCells="1"/>
  <mergeCells count="6">
    <mergeCell ref="G11:I11"/>
    <mergeCell ref="C12:C17"/>
    <mergeCell ref="C18:F19"/>
    <mergeCell ref="F12:F17"/>
    <mergeCell ref="G16:I16"/>
    <mergeCell ref="G18:I18"/>
  </mergeCells>
  <conditionalFormatting sqref="I19">
    <cfRule type="cellIs" dxfId="30" priority="1" operator="notEqual">
      <formula>$D$8</formula>
    </cfRule>
    <cfRule type="cellIs" dxfId="29" priority="2" operator="equal">
      <formula>$D$8</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6C31A-7543-4EC5-B1AA-2FECA71F43AA}">
  <dimension ref="A2:I50"/>
  <sheetViews>
    <sheetView showGridLines="0" zoomScaleNormal="100" workbookViewId="0">
      <selection activeCell="I28" sqref="I28"/>
    </sheetView>
  </sheetViews>
  <sheetFormatPr defaultRowHeight="15" x14ac:dyDescent="0.25"/>
  <cols>
    <col min="1" max="1" width="2.5703125" customWidth="1"/>
    <col min="2" max="2" width="32.28515625" customWidth="1"/>
    <col min="3" max="3" width="2.28515625" customWidth="1"/>
    <col min="4" max="5" width="39.85546875" customWidth="1"/>
    <col min="6" max="6" width="2.140625" customWidth="1"/>
    <col min="7" max="7" width="18" customWidth="1"/>
    <col min="8" max="8" width="4.28515625" customWidth="1"/>
    <col min="9" max="9" width="21.85546875" customWidth="1"/>
  </cols>
  <sheetData>
    <row r="2" spans="1:9" x14ac:dyDescent="0.25">
      <c r="D2" s="23"/>
    </row>
    <row r="3" spans="1:9" x14ac:dyDescent="0.25">
      <c r="A3" s="1"/>
      <c r="B3" s="21"/>
    </row>
    <row r="4" spans="1:9" ht="15.75" x14ac:dyDescent="0.25">
      <c r="B4" s="20"/>
    </row>
    <row r="5" spans="1:9" ht="15.75" x14ac:dyDescent="0.25">
      <c r="B5" s="82" t="s">
        <v>19</v>
      </c>
      <c r="C5" s="83"/>
      <c r="D5" s="107" t="s">
        <v>98</v>
      </c>
    </row>
    <row r="6" spans="1:9" x14ac:dyDescent="0.25">
      <c r="B6" s="2"/>
    </row>
    <row r="7" spans="1:9" ht="24" thickBot="1" x14ac:dyDescent="0.4">
      <c r="B7" s="60" t="s">
        <v>42</v>
      </c>
    </row>
    <row r="8" spans="1:9" ht="21.75" thickBot="1" x14ac:dyDescent="0.4">
      <c r="B8" s="44" t="s">
        <v>74</v>
      </c>
      <c r="C8" s="45"/>
      <c r="D8" s="53">
        <f>'START HERE!'!C16</f>
        <v>0</v>
      </c>
    </row>
    <row r="9" spans="1:9" ht="15.75" thickBot="1" x14ac:dyDescent="0.3">
      <c r="B9" s="1"/>
    </row>
    <row r="10" spans="1:9" ht="37.5" x14ac:dyDescent="0.3">
      <c r="B10" s="27" t="s">
        <v>1</v>
      </c>
      <c r="C10" s="28"/>
      <c r="D10" s="29" t="s">
        <v>10</v>
      </c>
      <c r="E10" s="29" t="s">
        <v>11</v>
      </c>
      <c r="F10" s="11"/>
      <c r="G10" s="76" t="s">
        <v>73</v>
      </c>
      <c r="H10" s="33"/>
      <c r="I10" s="106" t="s">
        <v>2</v>
      </c>
    </row>
    <row r="11" spans="1:9" ht="18.75" x14ac:dyDescent="0.3">
      <c r="B11" s="6"/>
      <c r="C11" s="9"/>
      <c r="D11" s="169"/>
      <c r="E11" s="169"/>
      <c r="F11" s="169"/>
      <c r="G11" s="169"/>
      <c r="H11" s="169"/>
      <c r="I11" s="170"/>
    </row>
    <row r="12" spans="1:9" ht="18.75" x14ac:dyDescent="0.25">
      <c r="B12" s="81" t="s">
        <v>3</v>
      </c>
      <c r="C12" s="168"/>
      <c r="D12" s="93" t="s">
        <v>16</v>
      </c>
      <c r="E12" s="93" t="s">
        <v>16</v>
      </c>
      <c r="F12" s="63"/>
      <c r="G12" s="187"/>
      <c r="H12" s="188"/>
      <c r="I12" s="190"/>
    </row>
    <row r="13" spans="1:9" ht="31.5" x14ac:dyDescent="0.25">
      <c r="B13" s="81" t="s">
        <v>4</v>
      </c>
      <c r="C13" s="168"/>
      <c r="D13" s="93" t="s">
        <v>43</v>
      </c>
      <c r="E13" s="93" t="s">
        <v>44</v>
      </c>
      <c r="F13" s="63"/>
      <c r="G13" s="77">
        <f>D8*0.95</f>
        <v>0</v>
      </c>
      <c r="H13" s="33"/>
      <c r="I13" s="129">
        <f>D8*0.95</f>
        <v>0</v>
      </c>
    </row>
    <row r="14" spans="1:9" ht="18.75" customHeight="1" x14ac:dyDescent="0.25">
      <c r="B14" s="81" t="s">
        <v>5</v>
      </c>
      <c r="C14" s="168"/>
      <c r="D14" s="93" t="s">
        <v>16</v>
      </c>
      <c r="E14" s="93" t="s">
        <v>16</v>
      </c>
      <c r="F14" s="63"/>
      <c r="G14" s="187"/>
      <c r="H14" s="188"/>
      <c r="I14" s="189"/>
    </row>
    <row r="15" spans="1:9" ht="18.75" customHeight="1" x14ac:dyDescent="0.25">
      <c r="B15" s="81" t="s">
        <v>6</v>
      </c>
      <c r="C15" s="168"/>
      <c r="D15" s="93" t="s">
        <v>16</v>
      </c>
      <c r="E15" s="93" t="s">
        <v>16</v>
      </c>
      <c r="F15" s="63"/>
      <c r="G15" s="187"/>
      <c r="H15" s="188"/>
      <c r="I15" s="189"/>
    </row>
    <row r="16" spans="1:9" ht="18.75" customHeight="1" x14ac:dyDescent="0.25">
      <c r="B16" s="81" t="s">
        <v>7</v>
      </c>
      <c r="C16" s="168"/>
      <c r="D16" s="93" t="s">
        <v>16</v>
      </c>
      <c r="E16" s="93" t="s">
        <v>16</v>
      </c>
      <c r="F16" s="8"/>
      <c r="G16" s="187"/>
      <c r="H16" s="188"/>
      <c r="I16" s="189"/>
    </row>
    <row r="17" spans="2:9" ht="18.75" x14ac:dyDescent="0.25">
      <c r="B17" s="3" t="s">
        <v>8</v>
      </c>
      <c r="C17" s="168"/>
      <c r="D17" s="92"/>
      <c r="E17" s="93" t="s">
        <v>75</v>
      </c>
      <c r="F17" s="14"/>
      <c r="G17" s="77">
        <f>D8*0.05</f>
        <v>0</v>
      </c>
      <c r="H17" s="33"/>
      <c r="I17" s="129">
        <f>D8*0.05</f>
        <v>0</v>
      </c>
    </row>
    <row r="18" spans="2:9" ht="18.75" x14ac:dyDescent="0.25">
      <c r="B18" s="15"/>
      <c r="C18" s="171"/>
      <c r="D18" s="171"/>
      <c r="E18" s="171"/>
      <c r="F18" s="171"/>
      <c r="G18" s="178"/>
      <c r="H18" s="178"/>
      <c r="I18" s="179"/>
    </row>
    <row r="19" spans="2:9" ht="19.5" thickBot="1" x14ac:dyDescent="0.3">
      <c r="B19" s="4" t="s">
        <v>9</v>
      </c>
      <c r="C19" s="172"/>
      <c r="D19" s="172"/>
      <c r="E19" s="172"/>
      <c r="F19" s="172"/>
      <c r="G19" s="78">
        <f>SUM(G12:G17)</f>
        <v>0</v>
      </c>
      <c r="H19" s="39"/>
      <c r="I19" s="42">
        <f>SUM(I12:I17)</f>
        <v>0</v>
      </c>
    </row>
    <row r="21" spans="2:9" ht="29.25" customHeight="1" x14ac:dyDescent="0.25"/>
    <row r="22" spans="2:9" ht="54.6" customHeight="1" x14ac:dyDescent="0.25">
      <c r="B22" s="135" t="s">
        <v>109</v>
      </c>
    </row>
    <row r="23" spans="2:9" ht="24.75" customHeight="1" thickBot="1" x14ac:dyDescent="0.4">
      <c r="B23" s="60" t="s">
        <v>80</v>
      </c>
      <c r="D23" s="23" t="s">
        <v>48</v>
      </c>
    </row>
    <row r="24" spans="2:9" ht="24.75" customHeight="1" thickBot="1" x14ac:dyDescent="0.4">
      <c r="B24" s="44" t="s">
        <v>74</v>
      </c>
      <c r="C24" s="45"/>
      <c r="D24" s="53">
        <f>'START HERE!'!C17</f>
        <v>0</v>
      </c>
    </row>
    <row r="25" spans="2:9" ht="11.25" customHeight="1" thickBot="1" x14ac:dyDescent="0.3">
      <c r="B25" s="1"/>
    </row>
    <row r="26" spans="2:9" ht="45.75" customHeight="1" x14ac:dyDescent="0.3">
      <c r="B26" s="27" t="s">
        <v>1</v>
      </c>
      <c r="C26" s="28"/>
      <c r="D26" s="29" t="s">
        <v>10</v>
      </c>
      <c r="E26" s="29" t="s">
        <v>11</v>
      </c>
      <c r="F26" s="11"/>
      <c r="G26" s="76" t="s">
        <v>73</v>
      </c>
      <c r="H26" s="33"/>
      <c r="I26" s="106" t="s">
        <v>2</v>
      </c>
    </row>
    <row r="27" spans="2:9" ht="12" customHeight="1" x14ac:dyDescent="0.3">
      <c r="B27" s="6"/>
      <c r="C27" s="9"/>
      <c r="D27" s="7"/>
      <c r="E27" s="10"/>
      <c r="F27" s="12"/>
      <c r="G27" s="180"/>
      <c r="H27" s="180"/>
      <c r="I27" s="181"/>
    </row>
    <row r="28" spans="2:9" ht="29.25" customHeight="1" x14ac:dyDescent="0.25">
      <c r="B28" s="81" t="s">
        <v>3</v>
      </c>
      <c r="C28" s="168"/>
      <c r="D28" s="93" t="s">
        <v>46</v>
      </c>
      <c r="E28" s="93" t="s">
        <v>47</v>
      </c>
      <c r="F28" s="168"/>
      <c r="G28" s="77">
        <f>D24*0.75</f>
        <v>0</v>
      </c>
      <c r="H28" s="33"/>
      <c r="I28" s="129">
        <f>D24*0.75</f>
        <v>0</v>
      </c>
    </row>
    <row r="29" spans="2:9" ht="38.25" customHeight="1" x14ac:dyDescent="0.25">
      <c r="B29" s="81" t="s">
        <v>4</v>
      </c>
      <c r="C29" s="168"/>
      <c r="D29" s="93" t="s">
        <v>16</v>
      </c>
      <c r="E29" s="93" t="s">
        <v>16</v>
      </c>
      <c r="F29" s="168"/>
      <c r="G29" s="185"/>
      <c r="H29" s="178"/>
      <c r="I29" s="186"/>
    </row>
    <row r="30" spans="2:9" ht="16.5" customHeight="1" x14ac:dyDescent="0.25">
      <c r="B30" s="81" t="s">
        <v>5</v>
      </c>
      <c r="C30" s="168"/>
      <c r="D30" s="92"/>
      <c r="E30" s="93" t="s">
        <v>24</v>
      </c>
      <c r="F30" s="168"/>
      <c r="G30" s="77">
        <f>D24*0.1</f>
        <v>0</v>
      </c>
      <c r="H30" s="33"/>
      <c r="I30" s="129">
        <f>D24*0.1</f>
        <v>0</v>
      </c>
    </row>
    <row r="31" spans="2:9" ht="36" customHeight="1" x14ac:dyDescent="0.25">
      <c r="B31" s="81" t="s">
        <v>6</v>
      </c>
      <c r="C31" s="168"/>
      <c r="D31" s="92"/>
      <c r="E31" s="93" t="s">
        <v>24</v>
      </c>
      <c r="F31" s="168"/>
      <c r="G31" s="77">
        <f>D24*0.1</f>
        <v>0</v>
      </c>
      <c r="H31" s="33"/>
      <c r="I31" s="129">
        <f>D24*0.1</f>
        <v>0</v>
      </c>
    </row>
    <row r="32" spans="2:9" ht="12.75" customHeight="1" x14ac:dyDescent="0.25">
      <c r="B32" s="81" t="s">
        <v>7</v>
      </c>
      <c r="C32" s="168"/>
      <c r="D32" s="93" t="s">
        <v>16</v>
      </c>
      <c r="E32" s="93" t="s">
        <v>16</v>
      </c>
      <c r="F32" s="168"/>
      <c r="G32" s="185"/>
      <c r="H32" s="178"/>
      <c r="I32" s="186"/>
    </row>
    <row r="33" spans="2:9" ht="29.25" customHeight="1" x14ac:dyDescent="0.25">
      <c r="B33" s="81" t="s">
        <v>8</v>
      </c>
      <c r="C33" s="168"/>
      <c r="D33" s="92"/>
      <c r="E33" s="93" t="s">
        <v>45</v>
      </c>
      <c r="F33" s="168"/>
      <c r="G33" s="77">
        <f>D24*0.05</f>
        <v>0</v>
      </c>
      <c r="H33" s="33"/>
      <c r="I33" s="129">
        <f>D24*0.05</f>
        <v>0</v>
      </c>
    </row>
    <row r="34" spans="2:9" ht="11.25" customHeight="1" x14ac:dyDescent="0.25">
      <c r="B34" s="15"/>
      <c r="C34" s="171"/>
      <c r="D34" s="171"/>
      <c r="E34" s="171"/>
      <c r="F34" s="171"/>
      <c r="G34" s="178"/>
      <c r="H34" s="178"/>
      <c r="I34" s="179"/>
    </row>
    <row r="35" spans="2:9" ht="29.25" customHeight="1" thickBot="1" x14ac:dyDescent="0.3">
      <c r="B35" s="4" t="s">
        <v>9</v>
      </c>
      <c r="C35" s="172"/>
      <c r="D35" s="172"/>
      <c r="E35" s="172"/>
      <c r="F35" s="172"/>
      <c r="G35" s="78">
        <f>SUM(G28:G33)</f>
        <v>0</v>
      </c>
      <c r="H35" s="39"/>
      <c r="I35" s="42">
        <f>SUM(I28:I33)</f>
        <v>0</v>
      </c>
    </row>
    <row r="36" spans="2:9" ht="12.75" customHeight="1" x14ac:dyDescent="0.25"/>
    <row r="37" spans="2:9" ht="12.75" customHeight="1" x14ac:dyDescent="0.25"/>
    <row r="38" spans="2:9" ht="43.5" customHeight="1" thickBot="1" x14ac:dyDescent="0.4">
      <c r="B38" s="60" t="s">
        <v>49</v>
      </c>
      <c r="D38" s="26" t="s">
        <v>85</v>
      </c>
    </row>
    <row r="39" spans="2:9" ht="27.75" customHeight="1" thickBot="1" x14ac:dyDescent="0.4">
      <c r="B39" s="44" t="s">
        <v>74</v>
      </c>
      <c r="C39" s="45"/>
      <c r="D39" s="53">
        <f>'START HERE!'!C18</f>
        <v>0</v>
      </c>
    </row>
    <row r="40" spans="2:9" ht="16.5" customHeight="1" thickBot="1" x14ac:dyDescent="0.3">
      <c r="B40" s="1"/>
    </row>
    <row r="41" spans="2:9" ht="40.5" customHeight="1" x14ac:dyDescent="0.3">
      <c r="B41" s="27" t="s">
        <v>1</v>
      </c>
      <c r="C41" s="28"/>
      <c r="D41" s="29" t="s">
        <v>10</v>
      </c>
      <c r="E41" s="29" t="s">
        <v>11</v>
      </c>
      <c r="F41" s="11"/>
      <c r="G41" s="76" t="s">
        <v>73</v>
      </c>
      <c r="H41" s="33"/>
      <c r="I41" s="106" t="s">
        <v>2</v>
      </c>
    </row>
    <row r="42" spans="2:9" ht="18.75" x14ac:dyDescent="0.3">
      <c r="B42" s="6"/>
      <c r="C42" s="9"/>
      <c r="D42" s="191"/>
      <c r="E42" s="191"/>
      <c r="F42" s="12"/>
      <c r="G42" s="180"/>
      <c r="H42" s="180"/>
      <c r="I42" s="181"/>
    </row>
    <row r="43" spans="2:9" ht="30" x14ac:dyDescent="0.25">
      <c r="B43" s="81" t="s">
        <v>3</v>
      </c>
      <c r="C43" s="168"/>
      <c r="D43" s="93" t="s">
        <v>50</v>
      </c>
      <c r="E43" s="93" t="s">
        <v>32</v>
      </c>
      <c r="F43" s="168"/>
      <c r="G43" s="77">
        <f>D39*0.25</f>
        <v>0</v>
      </c>
      <c r="H43" s="33"/>
      <c r="I43" s="129">
        <f>D39*0.25</f>
        <v>0</v>
      </c>
    </row>
    <row r="44" spans="2:9" ht="31.5" x14ac:dyDescent="0.25">
      <c r="B44" s="81" t="s">
        <v>4</v>
      </c>
      <c r="C44" s="168"/>
      <c r="D44" s="93" t="s">
        <v>50</v>
      </c>
      <c r="E44" s="93" t="s">
        <v>32</v>
      </c>
      <c r="F44" s="168"/>
      <c r="G44" s="77">
        <f>D39*0.25</f>
        <v>0</v>
      </c>
      <c r="H44" s="33"/>
      <c r="I44" s="129">
        <f>D39*0.25</f>
        <v>0</v>
      </c>
    </row>
    <row r="45" spans="2:9" ht="30" x14ac:dyDescent="0.25">
      <c r="B45" s="81" t="s">
        <v>5</v>
      </c>
      <c r="C45" s="168"/>
      <c r="D45" s="93" t="s">
        <v>50</v>
      </c>
      <c r="E45" s="93" t="s">
        <v>32</v>
      </c>
      <c r="F45" s="168"/>
      <c r="G45" s="77">
        <f>D39*0.25</f>
        <v>0</v>
      </c>
      <c r="H45" s="33"/>
      <c r="I45" s="129">
        <f>D39*0.25</f>
        <v>0</v>
      </c>
    </row>
    <row r="46" spans="2:9" ht="30" x14ac:dyDescent="0.25">
      <c r="B46" s="81" t="s">
        <v>6</v>
      </c>
      <c r="C46" s="168"/>
      <c r="D46" s="93" t="s">
        <v>50</v>
      </c>
      <c r="E46" s="93" t="s">
        <v>32</v>
      </c>
      <c r="F46" s="168"/>
      <c r="G46" s="77">
        <f>D39*0.2</f>
        <v>0</v>
      </c>
      <c r="H46" s="33"/>
      <c r="I46" s="129">
        <f>D39*0.2</f>
        <v>0</v>
      </c>
    </row>
    <row r="47" spans="2:9" ht="18.75" x14ac:dyDescent="0.25">
      <c r="B47" s="81" t="s">
        <v>7</v>
      </c>
      <c r="C47" s="168"/>
      <c r="D47" s="92"/>
      <c r="E47" s="93" t="s">
        <v>16</v>
      </c>
      <c r="F47" s="168"/>
      <c r="G47" s="185"/>
      <c r="H47" s="178"/>
      <c r="I47" s="179"/>
    </row>
    <row r="48" spans="2:9" ht="18.75" x14ac:dyDescent="0.25">
      <c r="B48" s="3" t="s">
        <v>8</v>
      </c>
      <c r="C48" s="168"/>
      <c r="D48" s="92"/>
      <c r="E48" s="93" t="s">
        <v>45</v>
      </c>
      <c r="F48" s="168"/>
      <c r="G48" s="77">
        <f>D39*0.05</f>
        <v>0</v>
      </c>
      <c r="H48" s="39"/>
      <c r="I48" s="129">
        <f>D39*0.05</f>
        <v>0</v>
      </c>
    </row>
    <row r="49" spans="2:9" ht="18.75" x14ac:dyDescent="0.25">
      <c r="B49" s="15"/>
      <c r="C49" s="171"/>
      <c r="D49" s="171"/>
      <c r="E49" s="171"/>
      <c r="F49" s="171"/>
      <c r="G49" s="43"/>
      <c r="H49" s="39"/>
      <c r="I49" s="41"/>
    </row>
    <row r="50" spans="2:9" ht="19.5" thickBot="1" x14ac:dyDescent="0.3">
      <c r="B50" s="4" t="s">
        <v>9</v>
      </c>
      <c r="C50" s="172"/>
      <c r="D50" s="172"/>
      <c r="E50" s="172"/>
      <c r="F50" s="172"/>
      <c r="G50" s="78">
        <f>SUM(G43:G48)</f>
        <v>0</v>
      </c>
      <c r="H50" s="39"/>
      <c r="I50" s="42">
        <f>SUM(I43:I48)</f>
        <v>0</v>
      </c>
    </row>
  </sheetData>
  <sheetProtection algorithmName="SHA-512" hashValue="L9192mk8zhQdQjiJUVSo1zl+C8DO/tW6T3FWhWLhzRuxX8sn0dG21bnTxyZky6u1GzJ8V3YJnumFFOu7uO3V3g==" saltValue="l680NMuuclCqcFUsavCMVg==" spinCount="100000" sheet="1" objects="1" scenarios="1" selectLockedCells="1"/>
  <mergeCells count="19">
    <mergeCell ref="D42:E42"/>
    <mergeCell ref="C49:F50"/>
    <mergeCell ref="C43:C48"/>
    <mergeCell ref="F43:F48"/>
    <mergeCell ref="G47:I47"/>
    <mergeCell ref="G42:I42"/>
    <mergeCell ref="F28:F33"/>
    <mergeCell ref="G32:I32"/>
    <mergeCell ref="G34:I34"/>
    <mergeCell ref="G29:I29"/>
    <mergeCell ref="G27:I27"/>
    <mergeCell ref="C34:F35"/>
    <mergeCell ref="C28:C33"/>
    <mergeCell ref="C18:F19"/>
    <mergeCell ref="C12:C17"/>
    <mergeCell ref="D11:I11"/>
    <mergeCell ref="G14:I16"/>
    <mergeCell ref="G12:I12"/>
    <mergeCell ref="G18:I18"/>
  </mergeCells>
  <conditionalFormatting sqref="I19">
    <cfRule type="cellIs" dxfId="28" priority="7" operator="notEqual">
      <formula>$D$8</formula>
    </cfRule>
    <cfRule type="cellIs" dxfId="27" priority="8" operator="equal">
      <formula>$D$8</formula>
    </cfRule>
  </conditionalFormatting>
  <conditionalFormatting sqref="I35">
    <cfRule type="cellIs" dxfId="26" priority="5" operator="notEqual">
      <formula>$D$8</formula>
    </cfRule>
    <cfRule type="cellIs" dxfId="25" priority="6" operator="equal">
      <formula>$D$8</formula>
    </cfRule>
  </conditionalFormatting>
  <conditionalFormatting sqref="I50">
    <cfRule type="cellIs" dxfId="24" priority="1" operator="notEqual">
      <formula>$D$39</formula>
    </cfRule>
    <cfRule type="cellIs" dxfId="23" priority="2" operator="equal">
      <formula>$D$39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START HERE!</vt:lpstr>
      <vt:lpstr>Decision 1</vt:lpstr>
      <vt:lpstr>Decision 2</vt:lpstr>
      <vt:lpstr>Decision 3</vt:lpstr>
      <vt:lpstr>Decision 4</vt:lpstr>
      <vt:lpstr>Decision 5</vt:lpstr>
      <vt:lpstr>Decision 6</vt:lpstr>
      <vt:lpstr>Decision 7</vt:lpstr>
      <vt:lpstr>Decision 8</vt:lpstr>
      <vt:lpstr>Decision 9</vt:lpstr>
      <vt:lpstr>Decision 10</vt:lpstr>
      <vt:lpstr>Budget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Keller, Alice</dc:creator>
  <cp:lastModifiedBy>Keller, Alice</cp:lastModifiedBy>
  <dcterms:created xsi:type="dcterms:W3CDTF">2021-08-02T15:21:07Z</dcterms:created>
  <dcterms:modified xsi:type="dcterms:W3CDTF">2021-10-01T15:41:06Z</dcterms:modified>
</cp:coreProperties>
</file>