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065" activeTab="1"/>
  </bookViews>
  <sheets>
    <sheet name="Sheet2" sheetId="1" r:id="rId1"/>
    <sheet name="Sheet1" sheetId="2" r:id="rId2"/>
    <sheet name="Name" sheetId="3" r:id="rId3"/>
    <sheet name="Max " sheetId="4" r:id="rId4"/>
  </sheets>
  <externalReferences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sammie wendell lester</author>
  </authors>
  <commentList>
    <comment ref="D1" authorId="0">
      <text>
        <r>
          <rPr>
            <b/>
            <sz val="10"/>
            <rFont val="Tahoma"/>
            <family val="2"/>
          </rPr>
          <t>sammie wendell lester:</t>
        </r>
        <r>
          <rPr>
            <sz val="10"/>
            <rFont val="Tahoma"/>
            <family val="2"/>
          </rPr>
          <t xml:space="preserve">
c=charter
i=ike
g=general
</t>
        </r>
      </text>
    </comment>
  </commentList>
</comments>
</file>

<file path=xl/sharedStrings.xml><?xml version="1.0" encoding="utf-8"?>
<sst xmlns="http://schemas.openxmlformats.org/spreadsheetml/2006/main" count="4663" uniqueCount="2561">
  <si>
    <t>101850</t>
  </si>
  <si>
    <t>ZOE LEARNING ACADEMY</t>
  </si>
  <si>
    <t>101851</t>
  </si>
  <si>
    <t>HOUSTON ALTERNATIVE PREPARATORY CHARTER SCHOOL</t>
  </si>
  <si>
    <t>101852</t>
  </si>
  <si>
    <t>JUAN B GALAVIZ CHARTER SCHOOL</t>
  </si>
  <si>
    <t>101853</t>
  </si>
  <si>
    <t>RIPLEY HOUSE CHARTER SCHOOL</t>
  </si>
  <si>
    <t>101854</t>
  </si>
  <si>
    <t>RICHARD MILBURN ACADEMY (SUBURBAN HOUSTON)</t>
  </si>
  <si>
    <t>101855</t>
  </si>
  <si>
    <t>MEYERPARK ELEMENTARY</t>
  </si>
  <si>
    <t>101856</t>
  </si>
  <si>
    <t>DRAW ACADEMY</t>
  </si>
  <si>
    <t>101857</t>
  </si>
  <si>
    <t>HARMONY SCHOOL OF INNOVATION</t>
  </si>
  <si>
    <t>101858</t>
  </si>
  <si>
    <t>HARMONY SCHOOL OF EXCELLENCE</t>
  </si>
  <si>
    <t>101859</t>
  </si>
  <si>
    <t>STEPPING STONES CHARTER EL</t>
  </si>
  <si>
    <t>101860</t>
  </si>
  <si>
    <t>KIPP SOUTHEAST HOUSTON</t>
  </si>
  <si>
    <t>101861</t>
  </si>
  <si>
    <t>THE RHODES SCHOOL</t>
  </si>
  <si>
    <t>101862</t>
  </si>
  <si>
    <t>HARMONY SCHOOL OF SCIENCE - HOUSTON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</si>
  <si>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</si>
  <si>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</si>
  <si>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</si>
  <si>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</si>
  <si>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</si>
  <si>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</si>
  <si>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</si>
  <si>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</si>
  <si>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</si>
  <si>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</si>
  <si>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</si>
  <si>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</si>
  <si>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</si>
  <si>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</si>
  <si>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</si>
  <si>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</si>
  <si>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</si>
  <si>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</si>
  <si>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</si>
  <si>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</si>
  <si>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</si>
  <si>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</si>
  <si>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</si>
  <si>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</si>
  <si>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</si>
  <si>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</si>
  <si>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</si>
  <si>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</si>
  <si>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</si>
  <si>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</si>
  <si>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</si>
  <si>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</si>
  <si>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</si>
  <si>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</si>
  <si>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</si>
  <si>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</si>
  <si>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</si>
  <si>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</si>
  <si>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</si>
  <si>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</si>
  <si>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</si>
  <si>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</si>
  <si>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</si>
  <si>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</si>
  <si>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</si>
  <si>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</si>
  <si>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</si>
  <si>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</si>
  <si>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</si>
  <si>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</si>
  <si>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</si>
  <si>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</si>
  <si>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</si>
  <si>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</si>
  <si>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</si>
  <si>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</si>
  <si>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</si>
  <si>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</si>
  <si>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</si>
  <si>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</si>
  <si>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</si>
  <si>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</si>
  <si>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</si>
  <si>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</si>
  <si>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</si>
  <si>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</si>
  <si>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</si>
  <si>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</si>
  <si>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</si>
  <si>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</si>
  <si>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</si>
  <si>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</si>
  <si>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</si>
  <si>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</si>
  <si>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</si>
  <si>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</si>
  <si>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</si>
  <si>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</si>
  <si>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</si>
  <si>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</si>
  <si>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</si>
  <si>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</si>
  <si>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</si>
  <si>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</si>
  <si>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</si>
  <si>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</si>
  <si>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</si>
  <si>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</si>
  <si>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</si>
  <si>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</si>
  <si>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</si>
  <si>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</si>
  <si>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</si>
  <si>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</si>
  <si>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</si>
  <si>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</si>
  <si>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</si>
  <si>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</si>
  <si>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</si>
  <si>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</si>
  <si>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</si>
  <si>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</si>
  <si>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</si>
  <si>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</si>
  <si>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</si>
  <si>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</si>
  <si>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</si>
  <si>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</si>
  <si>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</si>
  <si>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</si>
  <si>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</si>
  <si>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</si>
  <si>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</si>
  <si>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</si>
  <si>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</si>
  <si>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</si>
  <si>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</si>
  <si>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</si>
  <si>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</si>
  <si>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</si>
  <si>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</si>
  <si>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</si>
  <si>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</si>
  <si>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</si>
  <si>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</si>
  <si>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</si>
  <si>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</si>
  <si>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</si>
  <si>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</si>
  <si>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</si>
  <si>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</si>
  <si>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</si>
  <si>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</si>
  <si>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</si>
  <si>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</si>
  <si>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</si>
  <si>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</si>
  <si>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</si>
  <si>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</si>
  <si>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</si>
  <si>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</si>
  <si>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</si>
  <si>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</si>
  <si>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</si>
  <si>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</si>
  <si>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</si>
  <si>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</si>
  <si>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</si>
  <si>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</si>
  <si>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</si>
  <si>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</si>
  <si>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</si>
  <si>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</si>
  <si>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</si>
  <si>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</si>
  <si>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</si>
  <si>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</si>
  <si>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</si>
  <si>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</si>
  <si>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</si>
  <si>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</si>
  <si>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</si>
  <si>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</si>
  <si>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</si>
  <si>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</si>
  <si>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</si>
  <si>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</si>
  <si>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</si>
  <si>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</si>
  <si>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</si>
  <si>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</si>
  <si>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</si>
  <si>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</si>
  <si>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</si>
  <si>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</si>
  <si>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</si>
  <si>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</si>
  <si>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</si>
  <si>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</si>
  <si>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</si>
  <si>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</si>
  <si>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</si>
  <si>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113904</t>
  </si>
  <si>
    <t>CROCKETT STATE SCHOOL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</si>
  <si>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</si>
  <si>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</si>
  <si>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</si>
  <si>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</si>
  <si>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</si>
  <si>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</si>
  <si>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</si>
  <si>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</si>
  <si>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</si>
  <si>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</si>
  <si>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</si>
  <si>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</si>
  <si>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</si>
  <si>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</si>
  <si>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</si>
  <si>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</si>
  <si>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116801</t>
  </si>
  <si>
    <t>PHOENIX CHARTER SCHOOL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</si>
  <si>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</si>
  <si>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</si>
  <si>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</si>
  <si>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</si>
  <si>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</si>
  <si>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</si>
  <si>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</si>
  <si>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</si>
  <si>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</si>
  <si>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</si>
  <si>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</si>
  <si>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</si>
  <si>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</si>
  <si>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</si>
  <si>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</si>
  <si>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</si>
  <si>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</si>
  <si>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</si>
  <si>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</si>
  <si>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</si>
  <si>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</si>
  <si>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</si>
  <si>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</si>
  <si>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</si>
  <si>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</si>
  <si>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</si>
  <si>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</si>
  <si>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</si>
  <si>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</si>
  <si>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</si>
  <si>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</si>
  <si>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</si>
  <si>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</si>
  <si>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</si>
  <si>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</si>
  <si>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</si>
  <si>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</si>
  <si>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</si>
  <si>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</si>
  <si>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</si>
  <si>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</si>
  <si>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</si>
  <si>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</si>
  <si>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</si>
  <si>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</si>
  <si>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</si>
  <si>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</si>
  <si>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</si>
  <si>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</si>
  <si>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</si>
  <si>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</si>
  <si>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</si>
  <si>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</si>
  <si>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</si>
  <si>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</si>
  <si>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</si>
  <si>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</si>
  <si>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</si>
  <si>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123801</t>
  </si>
  <si>
    <t>ACADEMY OF BEAUMONT</t>
  </si>
  <si>
    <t>123803</t>
  </si>
  <si>
    <t>TEKOA ACADEMY OF ACCELERATED STUDIES</t>
  </si>
  <si>
    <t>123804</t>
  </si>
  <si>
    <t>RICHARD MILBURN ACADEMY (BEAUMONT)</t>
  </si>
  <si>
    <t>123805</t>
  </si>
  <si>
    <t>EHRHART SCHOOL</t>
  </si>
  <si>
    <t>123806</t>
  </si>
  <si>
    <t>HARMONY SCIENCE ACAD (BEAUMONT)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</si>
  <si>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</si>
  <si>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</si>
  <si>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</si>
  <si>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</si>
  <si>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</si>
  <si>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</si>
  <si>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</si>
  <si>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</si>
  <si>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</si>
  <si>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</si>
  <si>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</si>
  <si>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</si>
  <si>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</si>
  <si>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</si>
  <si>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123915</t>
  </si>
  <si>
    <t>AL PRICE STATE JUVENILE CORRECTIONAL FACILITY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</si>
  <si>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</si>
  <si>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</si>
  <si>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</si>
  <si>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</si>
  <si>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</si>
  <si>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</si>
  <si>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</si>
  <si>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</si>
  <si>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</si>
  <si>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</si>
  <si>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</si>
  <si>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</si>
  <si>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</si>
  <si>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</si>
  <si>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</si>
  <si>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</si>
  <si>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</si>
  <si>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</si>
  <si>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</si>
  <si>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</si>
  <si>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</si>
  <si>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</si>
  <si>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</si>
  <si>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</si>
  <si>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</si>
  <si>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</si>
  <si>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</si>
  <si>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</si>
  <si>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</si>
  <si>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</si>
  <si>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</si>
  <si>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</si>
  <si>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</si>
  <si>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</si>
  <si>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</si>
  <si>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</si>
  <si>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</si>
  <si>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</si>
  <si>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</si>
  <si>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</si>
  <si>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</si>
  <si>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</si>
  <si>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</si>
  <si>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</si>
  <si>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</si>
  <si>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</si>
  <si>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</si>
  <si>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</si>
  <si>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</si>
  <si>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</si>
  <si>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</si>
  <si>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</si>
  <si>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</si>
  <si>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</si>
  <si>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</si>
  <si>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</si>
  <si>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</si>
  <si>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</si>
  <si>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</si>
  <si>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</si>
  <si>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</si>
  <si>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</si>
  <si>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</si>
  <si>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SCHOOL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</si>
  <si>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</si>
  <si>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</si>
  <si>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</si>
  <si>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</si>
  <si>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</si>
  <si>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</si>
  <si>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</si>
  <si>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</si>
  <si>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</si>
  <si>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</si>
  <si>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</si>
  <si>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</si>
  <si>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</si>
  <si>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</si>
  <si>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</si>
  <si>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</si>
  <si>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</si>
  <si>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</si>
  <si>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</si>
  <si>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</si>
  <si>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</si>
  <si>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</si>
  <si>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</si>
  <si>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</si>
  <si>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</si>
  <si>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</si>
  <si>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</si>
  <si>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</si>
  <si>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</si>
  <si>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</si>
  <si>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</si>
  <si>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</si>
  <si>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</si>
  <si>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</si>
  <si>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</si>
  <si>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</si>
  <si>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</si>
  <si>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</si>
  <si>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</si>
  <si>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</si>
  <si>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</si>
  <si>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</si>
  <si>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</si>
  <si>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</si>
  <si>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</si>
  <si>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</si>
  <si>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</si>
  <si>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</si>
  <si>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</si>
  <si>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</si>
  <si>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</si>
  <si>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</si>
  <si>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</si>
  <si>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</si>
  <si>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</si>
  <si>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</si>
  <si>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</si>
  <si>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</si>
  <si>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</si>
  <si>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</si>
  <si>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</si>
  <si>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</si>
  <si>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</si>
  <si>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</si>
  <si>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</si>
  <si>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</si>
  <si>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</si>
  <si>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</si>
  <si>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</si>
  <si>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</si>
  <si>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</si>
  <si>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</si>
  <si>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</si>
  <si>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</si>
  <si>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</si>
  <si>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</si>
  <si>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</si>
  <si>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</si>
  <si>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</si>
  <si>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</si>
  <si>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</si>
  <si>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</si>
  <si>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144905</t>
  </si>
  <si>
    <t>GIDDINGS STATE SCHOOL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</si>
  <si>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</si>
  <si>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</si>
  <si>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</si>
  <si>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</si>
  <si>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</si>
  <si>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</si>
  <si>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</si>
  <si>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</si>
  <si>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</si>
  <si>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</si>
  <si>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</si>
  <si>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</si>
  <si>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</si>
  <si>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</si>
  <si>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</si>
  <si>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</si>
  <si>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</si>
  <si>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</si>
  <si>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</si>
  <si>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</si>
  <si>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</si>
  <si>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</si>
  <si>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</si>
  <si>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</si>
  <si>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</si>
  <si>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</si>
  <si>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</si>
  <si>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</si>
  <si>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</si>
  <si>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</si>
  <si>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</si>
  <si>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</si>
  <si>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</si>
  <si>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</si>
  <si>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</si>
  <si>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</si>
  <si>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</si>
  <si>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</si>
  <si>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</si>
  <si>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</si>
  <si>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</si>
  <si>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</si>
  <si>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</si>
  <si>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</si>
  <si>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152504</t>
  </si>
  <si>
    <t>TEXAS TECH UNIVERSITY HIGH SCHOOL</t>
  </si>
  <si>
    <t>152802</t>
  </si>
  <si>
    <t>RISE ACADEMY</t>
  </si>
  <si>
    <t>152803</t>
  </si>
  <si>
    <t>SOUTH PLAINS</t>
  </si>
  <si>
    <t>152805</t>
  </si>
  <si>
    <t>HARMONY SCIENCE ACAD (LUBBOCK)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</si>
  <si>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</si>
  <si>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</si>
  <si>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</si>
  <si>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</si>
  <si>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</si>
  <si>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</si>
  <si>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</si>
  <si>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</si>
  <si>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</si>
  <si>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</si>
  <si>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</si>
  <si>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</si>
  <si>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</si>
  <si>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</si>
  <si>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</si>
  <si>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</si>
  <si>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</si>
  <si>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</si>
  <si>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</si>
  <si>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</si>
  <si>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</si>
  <si>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</si>
  <si>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</si>
  <si>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</si>
  <si>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</si>
  <si>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</si>
  <si>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</si>
  <si>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</si>
  <si>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</si>
  <si>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</si>
  <si>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</si>
  <si>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</si>
  <si>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</si>
  <si>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</si>
  <si>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</si>
  <si>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</si>
  <si>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</si>
  <si>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</si>
  <si>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</si>
  <si>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</si>
  <si>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</si>
  <si>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</si>
  <si>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</si>
  <si>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</si>
  <si>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</si>
  <si>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</si>
  <si>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</si>
  <si>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</si>
  <si>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</si>
  <si>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</si>
  <si>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</si>
  <si>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</si>
  <si>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</si>
  <si>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</si>
  <si>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</si>
  <si>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</si>
  <si>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</si>
  <si>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</si>
  <si>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</si>
  <si>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</si>
  <si>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</si>
  <si>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</si>
  <si>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</si>
  <si>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</si>
  <si>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</si>
  <si>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</si>
  <si>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</si>
  <si>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</si>
  <si>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</si>
  <si>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</si>
  <si>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</si>
  <si>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</si>
  <si>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</si>
  <si>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</si>
  <si>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</si>
  <si>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</si>
  <si>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</si>
  <si>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</si>
  <si>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</si>
  <si>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</si>
  <si>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</si>
  <si>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</si>
  <si>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</si>
  <si>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</si>
  <si>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</si>
  <si>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</si>
  <si>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</si>
  <si>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</si>
  <si>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</si>
  <si>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</si>
  <si>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</si>
  <si>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</si>
  <si>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</si>
  <si>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</si>
  <si>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</si>
  <si>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161926</t>
  </si>
  <si>
    <t>MCLENNAN CO ST JUVENILE CORRECTION FACILITY  I</t>
  </si>
  <si>
    <t>161927</t>
  </si>
  <si>
    <t>MCLENNAN CO ST JUVENILE CORRECTION FACILITY II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</si>
  <si>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</si>
  <si>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</si>
  <si>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</si>
  <si>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</si>
  <si>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</si>
  <si>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</si>
  <si>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</si>
  <si>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</si>
  <si>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</si>
  <si>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</si>
  <si>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</si>
  <si>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</si>
  <si>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</si>
  <si>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</si>
  <si>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</si>
  <si>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</si>
  <si>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</si>
  <si>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</si>
  <si>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</si>
  <si>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</si>
  <si>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</si>
  <si>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</si>
  <si>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</si>
  <si>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</si>
  <si>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</si>
  <si>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</si>
  <si>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</si>
  <si>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</si>
  <si>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</si>
  <si>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</si>
  <si>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</si>
  <si>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</si>
  <si>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</si>
  <si>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</si>
  <si>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</si>
  <si>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</si>
  <si>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</si>
  <si>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</si>
  <si>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</si>
  <si>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</si>
  <si>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</si>
  <si>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</si>
  <si>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</si>
  <si>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</si>
  <si>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</si>
  <si>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</si>
  <si>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</si>
  <si>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</si>
  <si>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</si>
  <si>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</si>
  <si>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</si>
  <si>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</si>
  <si>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</si>
  <si>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</si>
  <si>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</si>
  <si>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</si>
  <si>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</si>
  <si>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</si>
  <si>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</si>
  <si>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</si>
  <si>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</si>
  <si>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</si>
  <si>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</si>
  <si>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</si>
  <si>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</si>
  <si>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</si>
  <si>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</si>
  <si>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</si>
  <si>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</si>
  <si>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</si>
  <si>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</si>
  <si>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</si>
  <si>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</si>
  <si>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</si>
  <si>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</si>
  <si>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</si>
  <si>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</si>
  <si>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</si>
  <si>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</si>
  <si>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</si>
  <si>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</si>
  <si>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</si>
  <si>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</si>
  <si>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</si>
  <si>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</si>
  <si>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</si>
  <si>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</si>
  <si>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</si>
  <si>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</si>
  <si>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</si>
  <si>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</si>
  <si>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</si>
  <si>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</si>
  <si>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</si>
  <si>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</si>
  <si>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</si>
  <si>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</si>
  <si>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</si>
  <si>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</si>
  <si>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</si>
  <si>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</si>
  <si>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</si>
  <si>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</si>
  <si>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</si>
  <si>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</si>
  <si>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</si>
  <si>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</si>
  <si>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</si>
  <si>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</si>
  <si>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</si>
  <si>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</si>
  <si>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</si>
  <si>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</si>
  <si>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175909</t>
  </si>
  <si>
    <t>CORSICANA RESIDENTIAL TREATMENT CENTER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</si>
  <si>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</si>
  <si>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</si>
  <si>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</si>
  <si>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</si>
  <si>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</si>
  <si>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</si>
  <si>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</si>
  <si>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</si>
  <si>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</si>
  <si>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</si>
  <si>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</si>
  <si>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</si>
  <si>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</si>
  <si>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</si>
  <si>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</si>
  <si>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</si>
  <si>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</si>
  <si>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</si>
  <si>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</si>
  <si>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</si>
  <si>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178802</t>
  </si>
  <si>
    <t>SEASHORE LEARNING CTR CHARTER</t>
  </si>
  <si>
    <t>178804</t>
  </si>
  <si>
    <t>RICHARD MILBURN ALTER HIGH SCHOOL (CORPUS CHRISTI)</t>
  </si>
  <si>
    <t>178807</t>
  </si>
  <si>
    <t>CORPUS CHRISTI MONTESSORI SCHOOL</t>
  </si>
  <si>
    <t>178808</t>
  </si>
  <si>
    <t>SEASHORE MIDDLE ACAD</t>
  </si>
  <si>
    <t>178809</t>
  </si>
  <si>
    <t>SCHOOL OF SCIENCE AND TECHNOLOGY CORPUS CHRISTI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</si>
  <si>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</si>
  <si>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</si>
  <si>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</si>
  <si>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</si>
  <si>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</si>
  <si>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</si>
  <si>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</si>
  <si>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</si>
  <si>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</si>
  <si>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</si>
  <si>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</si>
  <si>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</si>
  <si>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</si>
  <si>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</si>
  <si>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</si>
  <si>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</si>
  <si>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</si>
  <si>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</si>
  <si>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</si>
  <si>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</si>
  <si>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</si>
  <si>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</si>
  <si>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</si>
  <si>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</si>
  <si>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</si>
  <si>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</si>
  <si>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</si>
  <si>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</si>
  <si>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</si>
  <si>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</si>
  <si>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</si>
  <si>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</si>
  <si>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</si>
  <si>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</si>
  <si>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</si>
  <si>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</si>
  <si>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</si>
  <si>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</si>
  <si>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</si>
  <si>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</si>
  <si>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</si>
  <si>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</si>
  <si>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</si>
  <si>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</si>
  <si>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</si>
  <si>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</si>
  <si>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</si>
  <si>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</si>
  <si>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</si>
  <si>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</si>
  <si>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</si>
  <si>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</si>
  <si>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</si>
  <si>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</si>
  <si>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</si>
  <si>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</si>
  <si>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</si>
  <si>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</si>
  <si>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</si>
  <si>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</si>
  <si>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</si>
  <si>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</si>
  <si>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</si>
  <si>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</si>
  <si>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</si>
  <si>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</si>
  <si>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</si>
  <si>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</si>
  <si>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</si>
  <si>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</si>
  <si>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</si>
  <si>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</si>
  <si>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</si>
  <si>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</si>
  <si>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</si>
  <si>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</si>
  <si>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</si>
  <si>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</si>
  <si>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</si>
  <si>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</si>
  <si>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</si>
  <si>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</si>
  <si>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</si>
  <si>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</si>
  <si>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</si>
  <si>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</si>
  <si>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</si>
  <si>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</si>
  <si>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</si>
  <si>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</si>
  <si>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</si>
  <si>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</si>
  <si>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</si>
  <si>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</si>
  <si>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</si>
  <si>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</si>
  <si>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</si>
  <si>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</si>
  <si>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</si>
  <si>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</si>
  <si>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</si>
  <si>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</si>
  <si>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</si>
  <si>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</si>
  <si>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</si>
  <si>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</si>
  <si>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</si>
  <si>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</si>
  <si>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188801</t>
  </si>
  <si>
    <t>RICHARD MILBURN ACADEMY (AMARILLO)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</si>
  <si>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</si>
  <si>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</si>
  <si>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</si>
  <si>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</si>
  <si>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</si>
  <si>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</si>
  <si>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</si>
  <si>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</si>
  <si>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</si>
  <si>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</si>
  <si>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</si>
  <si>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</si>
  <si>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</si>
  <si>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</si>
  <si>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</si>
  <si>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</si>
  <si>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</si>
  <si>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</si>
  <si>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</si>
  <si>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</si>
  <si>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</si>
  <si>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</si>
  <si>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</si>
  <si>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</si>
  <si>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</si>
  <si>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</si>
  <si>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</si>
  <si>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</si>
  <si>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</si>
  <si>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</si>
  <si>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</si>
  <si>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</si>
  <si>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</si>
  <si>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</si>
  <si>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</si>
  <si>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</si>
  <si>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</si>
  <si>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</si>
  <si>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</si>
  <si>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</si>
  <si>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</si>
  <si>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</si>
  <si>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</si>
  <si>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</si>
  <si>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</si>
  <si>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</si>
  <si>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</si>
  <si>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</si>
  <si>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</si>
  <si>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</si>
  <si>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</si>
  <si>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</si>
  <si>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</si>
  <si>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</si>
  <si>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</si>
  <si>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</si>
  <si>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</si>
  <si>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</si>
  <si>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</si>
  <si>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</si>
  <si>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</si>
  <si>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</si>
  <si>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</si>
  <si>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</si>
  <si>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</si>
  <si>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</si>
  <si>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</si>
  <si>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</si>
  <si>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</si>
  <si>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</si>
  <si>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</si>
  <si>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</si>
  <si>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</si>
  <si>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</si>
  <si>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</si>
  <si>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</si>
  <si>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</si>
  <si>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</si>
  <si>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</si>
  <si>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</si>
  <si>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</si>
  <si>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</si>
  <si>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</si>
  <si>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</si>
  <si>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</si>
  <si>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</si>
  <si>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</si>
  <si>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</si>
  <si>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</si>
  <si>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</si>
  <si>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</si>
  <si>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</si>
  <si>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</si>
  <si>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</si>
  <si>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</si>
  <si>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</si>
  <si>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</si>
  <si>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</si>
  <si>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</si>
  <si>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</si>
  <si>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</si>
  <si>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</si>
  <si>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</si>
  <si>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</si>
  <si>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</si>
  <si>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</si>
  <si>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</si>
  <si>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</si>
  <si>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</si>
  <si>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</si>
  <si>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</si>
  <si>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</si>
  <si>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</si>
  <si>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</si>
  <si>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</si>
  <si>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</si>
  <si>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</si>
  <si>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</si>
  <si>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</si>
  <si>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</si>
  <si>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</si>
  <si>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</si>
  <si>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</si>
  <si>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</si>
  <si>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</si>
  <si>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</si>
  <si>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</si>
  <si>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</si>
  <si>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</si>
  <si>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</si>
  <si>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</si>
  <si>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</si>
  <si>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</si>
  <si>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</si>
  <si>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</si>
  <si>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</si>
  <si>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</si>
  <si>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</si>
  <si>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</si>
  <si>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</si>
  <si>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</si>
  <si>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212803</t>
  </si>
  <si>
    <t>AZLEWAY CHARTER SCHOOL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</si>
  <si>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</si>
  <si>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</si>
  <si>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</si>
  <si>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</si>
  <si>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</si>
  <si>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</si>
  <si>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</si>
  <si>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</si>
  <si>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</si>
  <si>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</si>
  <si>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</si>
  <si>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</si>
  <si>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</si>
  <si>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</si>
  <si>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</si>
  <si>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</si>
  <si>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</si>
  <si>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</si>
  <si>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</si>
  <si>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</si>
  <si>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</si>
  <si>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</si>
  <si>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</si>
  <si>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</si>
  <si>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</si>
  <si>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</si>
  <si>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</si>
  <si>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</si>
  <si>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</si>
  <si>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</si>
  <si>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</si>
  <si>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</si>
  <si>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</si>
  <si>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</si>
  <si>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</si>
  <si>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</si>
  <si>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</si>
  <si>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</si>
  <si>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</si>
  <si>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</si>
  <si>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</si>
  <si>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</si>
  <si>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</si>
  <si>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</si>
  <si>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220804</t>
  </si>
  <si>
    <t>FORT WORTH CAN ACADEMY</t>
  </si>
  <si>
    <t>220806</t>
  </si>
  <si>
    <t>THERESA B LEE ACADEMY</t>
  </si>
  <si>
    <t>220808</t>
  </si>
  <si>
    <t>METRO ACADEMY OF MATH AND SCIENCE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</si>
  <si>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</si>
  <si>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</si>
  <si>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</si>
  <si>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</si>
  <si>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</si>
  <si>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</si>
  <si>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220812</t>
  </si>
  <si>
    <t>RICHARD MILBURN ACADEMY (FORT WORTH)</t>
  </si>
  <si>
    <t>220813</t>
  </si>
  <si>
    <t>HARMONY SCIENCE ACAD (FORT WORTH)</t>
  </si>
  <si>
    <t>220814</t>
  </si>
  <si>
    <t>TEXAS ELEMENTARY SCHOOL OF THE ARTS</t>
  </si>
  <si>
    <t>220815</t>
  </si>
  <si>
    <t>CHAPEL HILL ACADEMY</t>
  </si>
  <si>
    <t>220816</t>
  </si>
  <si>
    <t>SUMMIT INTERNATIONAL PREPARATORY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</si>
  <si>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</si>
  <si>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</si>
  <si>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</si>
  <si>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</si>
  <si>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</si>
  <si>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</si>
  <si>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</si>
  <si>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</si>
  <si>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</si>
  <si>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</si>
  <si>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</si>
  <si>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</si>
  <si>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</si>
  <si>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</si>
  <si>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</si>
  <si>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</si>
  <si>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</si>
  <si>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</si>
  <si>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</si>
  <si>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</si>
  <si>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</si>
  <si>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</si>
  <si>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</si>
  <si>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</si>
  <si>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</si>
  <si>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</si>
  <si>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</si>
  <si>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</si>
  <si>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</si>
  <si>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</si>
  <si>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</si>
  <si>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</si>
  <si>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</si>
  <si>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RESPONSIVE EDUCATION SOLUTIONS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</si>
  <si>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</si>
  <si>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</si>
  <si>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</si>
  <si>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</si>
  <si>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</si>
  <si>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</si>
  <si>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</si>
  <si>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</si>
  <si>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</si>
  <si>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</si>
  <si>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</si>
  <si>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</si>
  <si>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</si>
  <si>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</si>
  <si>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</si>
  <si>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</si>
  <si>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</si>
  <si>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</si>
  <si>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</si>
  <si>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</si>
  <si>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</si>
  <si>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</si>
  <si>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</si>
  <si>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</si>
  <si>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</si>
  <si>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</si>
  <si>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</si>
  <si>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</si>
  <si>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226801</t>
  </si>
  <si>
    <t>TLC ACADEMY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</si>
  <si>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</si>
  <si>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</si>
  <si>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</si>
  <si>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</si>
  <si>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</si>
  <si>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</si>
  <si>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</si>
  <si>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</si>
  <si>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</si>
  <si>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</si>
  <si>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</si>
  <si>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</si>
  <si>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227506</t>
  </si>
  <si>
    <t>UNIVERSITY OF TEXAS AT AUSTIN H S</t>
  </si>
  <si>
    <t>227801</t>
  </si>
  <si>
    <t>AMERICAN YOUTHWORKS CHARTER SCHOOL</t>
  </si>
  <si>
    <t>227803</t>
  </si>
  <si>
    <t>EDEN PARK ACADEMY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</si>
  <si>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</si>
  <si>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</si>
  <si>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</si>
  <si>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</si>
  <si>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</si>
  <si>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</si>
  <si>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227812</t>
  </si>
  <si>
    <t>FRUIT OF EXCELLENCE</t>
  </si>
  <si>
    <t>227814</t>
  </si>
  <si>
    <t>STAR CHARTER SCHOOL</t>
  </si>
  <si>
    <t>227816</t>
  </si>
  <si>
    <t>HARMONY SCIENCE ACADEMY (AUSTIN)</t>
  </si>
  <si>
    <t>227817</t>
  </si>
  <si>
    <t>CEDARS INTERNATIONAL ACADEMY</t>
  </si>
  <si>
    <t>227818</t>
  </si>
  <si>
    <t>AUSTIN CAN ACADEMY CHARTER SCHOOL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</si>
  <si>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</si>
  <si>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</si>
  <si>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</si>
  <si>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</si>
  <si>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</si>
  <si>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</si>
  <si>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227822</t>
  </si>
  <si>
    <t>HARMONY SCHOOL OF SCIENCE AUSTIN</t>
  </si>
  <si>
    <t>227823</t>
  </si>
  <si>
    <t>SAILL</t>
  </si>
  <si>
    <t>227824</t>
  </si>
  <si>
    <t>THE EAST AUSTIN COLLEGE PREP ACADEMY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</si>
  <si>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</si>
  <si>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</si>
  <si>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</si>
  <si>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</si>
  <si>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</si>
  <si>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</si>
  <si>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</si>
  <si>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</si>
  <si>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</si>
  <si>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</si>
  <si>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</si>
  <si>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</si>
  <si>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</si>
  <si>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</si>
  <si>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</si>
  <si>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</si>
  <si>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</si>
  <si>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</si>
  <si>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</si>
  <si>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</si>
  <si>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</si>
  <si>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</si>
  <si>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</si>
  <si>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</si>
  <si>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</si>
  <si>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</si>
  <si>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</si>
  <si>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</si>
  <si>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</si>
  <si>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</si>
  <si>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</si>
  <si>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</si>
  <si>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</si>
  <si>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</si>
  <si>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</si>
  <si>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</si>
  <si>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</si>
  <si>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</si>
  <si>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</si>
  <si>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</si>
  <si>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</si>
  <si>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</si>
  <si>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</si>
  <si>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</si>
  <si>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</si>
  <si>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</si>
  <si>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</si>
  <si>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</si>
  <si>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</si>
  <si>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</si>
  <si>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</si>
  <si>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</si>
  <si>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232801</t>
  </si>
  <si>
    <t>GABRIEL TAFOLLA ACADEMY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</si>
  <si>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</si>
  <si>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</si>
  <si>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</si>
  <si>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</si>
  <si>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</si>
  <si>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</si>
  <si>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</si>
  <si>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</si>
  <si>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</si>
  <si>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</si>
  <si>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</si>
  <si>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</si>
  <si>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</si>
  <si>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</si>
  <si>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</si>
  <si>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</si>
  <si>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</si>
  <si>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</si>
  <si>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</si>
  <si>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</si>
  <si>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</si>
  <si>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</si>
  <si>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</si>
  <si>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</si>
  <si>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</si>
  <si>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</si>
  <si>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</si>
  <si>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235801</t>
  </si>
  <si>
    <t>OUTREACH ACADEMY</t>
  </si>
  <si>
    <t>235901</t>
  </si>
  <si>
    <t>BLOOMINGTON ISD</t>
  </si>
  <si>
    <t>235902</t>
  </si>
  <si>
    <t>VICTORIA ISD</t>
  </si>
  <si>
    <t>235904</t>
  </si>
  <si>
    <t>NURSERY ISD</t>
  </si>
  <si>
    <t>236801</t>
  </si>
  <si>
    <t>RAVEN SCHOOL</t>
  </si>
  <si>
    <t>236901</t>
  </si>
  <si>
    <t>NEW WAVERLY ISD</t>
  </si>
  <si>
    <t>236902</t>
  </si>
  <si>
    <t>HUNTSVILLE ISD</t>
  </si>
  <si>
    <t>236903</t>
  </si>
  <si>
    <t>WINDHAM SCHOOL DISTRICT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</si>
  <si>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</si>
  <si>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</si>
  <si>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</si>
  <si>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</si>
  <si>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</si>
  <si>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</si>
  <si>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</si>
  <si>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</si>
  <si>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</si>
  <si>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</si>
  <si>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</si>
  <si>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</si>
  <si>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</si>
  <si>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</si>
  <si>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240801</t>
  </si>
  <si>
    <t>GATEWAY (STUDENT ALTERNATIVE PROGRAM INC)</t>
  </si>
  <si>
    <t>240804</t>
  </si>
  <si>
    <t>HARMONY SCIENCE ACADEMY - LAREDO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</si>
  <si>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</si>
  <si>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</si>
  <si>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</si>
  <si>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</si>
  <si>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</si>
  <si>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</si>
  <si>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</si>
  <si>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</si>
  <si>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</si>
  <si>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</si>
  <si>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</si>
  <si>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</si>
  <si>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</si>
  <si>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</si>
  <si>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</si>
  <si>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</si>
  <si>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</si>
  <si>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</si>
  <si>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</si>
  <si>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</si>
  <si>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</si>
  <si>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</si>
  <si>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</si>
  <si>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</si>
  <si>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243801</t>
  </si>
  <si>
    <t>BRIGHT IDEAS CHARTER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</si>
  <si>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</si>
  <si>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</si>
  <si>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</si>
  <si>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</si>
  <si>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</si>
  <si>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</si>
  <si>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</si>
  <si>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</si>
  <si>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</si>
  <si>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</si>
  <si>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</si>
  <si>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</si>
  <si>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</si>
  <si>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</si>
  <si>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</si>
  <si>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244906</t>
  </si>
  <si>
    <t>VICTORY FIELD CORRECTIONAL ACADEMY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</si>
  <si>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</si>
  <si>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</si>
  <si>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</si>
  <si>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</si>
  <si>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</si>
  <si>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</si>
  <si>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</si>
  <si>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</si>
  <si>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</si>
  <si>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</si>
  <si>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</si>
  <si>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</si>
  <si>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</si>
  <si>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</si>
  <si>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</si>
  <si>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</si>
  <si>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</si>
  <si>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</si>
  <si>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</si>
  <si>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</si>
  <si>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</si>
  <si>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</si>
  <si>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</si>
  <si>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</si>
  <si>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</si>
  <si>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</si>
  <si>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</si>
  <si>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</si>
  <si>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</si>
  <si>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</si>
  <si>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</si>
  <si>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</si>
  <si>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</si>
  <si>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</si>
  <si>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</si>
  <si>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</si>
  <si>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</si>
  <si>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</si>
  <si>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</si>
  <si>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</si>
  <si>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</si>
  <si>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</si>
  <si>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</si>
  <si>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</si>
  <si>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</si>
  <si>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</si>
  <si>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</si>
  <si>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</si>
  <si>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</si>
  <si>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</si>
  <si>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</si>
  <si>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</si>
  <si>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</si>
  <si>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</si>
  <si>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</si>
  <si>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</si>
  <si>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</si>
  <si>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</si>
  <si>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</si>
  <si>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</si>
  <si>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</si>
  <si>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</si>
  <si>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</si>
  <si>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</si>
  <si>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</si>
  <si>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</si>
  <si>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</si>
  <si>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</si>
  <si>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</si>
  <si>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</si>
  <si>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</si>
  <si>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</si>
  <si>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</si>
  <si>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</si>
  <si>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</si>
  <si>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</si>
  <si>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</si>
  <si>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</si>
  <si>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</si>
  <si>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</si>
  <si>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</si>
  <si>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</si>
  <si>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</si>
  <si>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</si>
  <si>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g</t>
  </si>
  <si>
    <t>c</t>
  </si>
  <si>
    <t>CDN</t>
  </si>
  <si>
    <t>2008-09 ENROLLMENT</t>
  </si>
  <si>
    <t>QSCB 5 MILLION BASE</t>
  </si>
  <si>
    <t>108807</t>
  </si>
  <si>
    <t>108804</t>
  </si>
  <si>
    <t>108801</t>
  </si>
  <si>
    <t>108802</t>
  </si>
  <si>
    <t>108808</t>
  </si>
  <si>
    <t>enrollment</t>
  </si>
  <si>
    <t>5% y or n</t>
  </si>
  <si>
    <t>n</t>
  </si>
  <si>
    <t>y</t>
  </si>
  <si>
    <t>charter amt</t>
  </si>
  <si>
    <t>ike amt</t>
  </si>
  <si>
    <t>general amt</t>
  </si>
  <si>
    <t>i</t>
  </si>
  <si>
    <t>Charter balances</t>
  </si>
  <si>
    <t>Ike balances</t>
  </si>
  <si>
    <t>General balances</t>
  </si>
  <si>
    <t>requested amount</t>
  </si>
  <si>
    <t>eligible amount</t>
  </si>
  <si>
    <t>Max. eligible allocation amount</t>
  </si>
  <si>
    <t>Max. eligible green allocation amt.</t>
  </si>
  <si>
    <t>district</t>
  </si>
  <si>
    <t>CD#</t>
  </si>
  <si>
    <t>date+180</t>
  </si>
  <si>
    <t>Code = c,i, or g</t>
  </si>
  <si>
    <t>cdn</t>
  </si>
  <si>
    <t>District Name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</si>
  <si>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</si>
  <si>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</si>
  <si>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</si>
  <si>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</si>
  <si>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</si>
  <si>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</si>
  <si>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</si>
  <si>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</si>
  <si>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</si>
  <si>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</si>
  <si>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</si>
  <si>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</si>
  <si>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</si>
  <si>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</si>
  <si>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</si>
  <si>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</si>
  <si>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</si>
  <si>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</si>
  <si>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</si>
  <si>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</si>
  <si>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</si>
  <si>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</si>
  <si>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</si>
  <si>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</si>
  <si>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</si>
  <si>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</si>
  <si>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</si>
  <si>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</si>
  <si>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</si>
  <si>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</si>
  <si>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</si>
  <si>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</si>
  <si>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</si>
  <si>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</si>
  <si>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</si>
  <si>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</si>
  <si>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</si>
  <si>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</si>
  <si>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</si>
  <si>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</si>
  <si>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</si>
  <si>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</si>
  <si>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</si>
  <si>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</si>
  <si>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</si>
  <si>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</si>
  <si>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</si>
  <si>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</si>
  <si>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</si>
  <si>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</si>
  <si>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</si>
  <si>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</si>
  <si>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</si>
  <si>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</si>
  <si>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</si>
  <si>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</si>
  <si>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</si>
  <si>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</si>
  <si>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</si>
  <si>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</si>
  <si>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</si>
  <si>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</si>
  <si>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</si>
  <si>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</si>
  <si>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</si>
  <si>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</si>
  <si>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</si>
  <si>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</si>
  <si>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</si>
  <si>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</si>
  <si>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</si>
  <si>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</si>
  <si>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</si>
  <si>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</si>
  <si>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</si>
  <si>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</si>
  <si>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</si>
  <si>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</si>
  <si>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</si>
  <si>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</si>
  <si>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</si>
  <si>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</si>
  <si>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</si>
  <si>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</si>
  <si>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014802</t>
  </si>
  <si>
    <t>TRANSFORMATIVE CHARTER ACADEMY</t>
  </si>
  <si>
    <t>014803</t>
  </si>
  <si>
    <t>TEMPLE EDUCATION CENTER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</si>
  <si>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</si>
  <si>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</si>
  <si>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</si>
  <si>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</si>
  <si>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</si>
  <si>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</si>
  <si>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</si>
  <si>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</si>
  <si>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</si>
  <si>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</si>
  <si>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</si>
  <si>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</si>
  <si>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</si>
  <si>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</si>
  <si>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</si>
  <si>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</si>
  <si>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</si>
  <si>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</si>
  <si>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</si>
  <si>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</si>
  <si>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</si>
  <si>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</si>
  <si>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</si>
  <si>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</si>
  <si>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015803</t>
  </si>
  <si>
    <t>HIGGS CARTER KING GIFTED &amp; TALENTED CHARTER ACAD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</si>
  <si>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</si>
  <si>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</si>
  <si>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</si>
  <si>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</si>
  <si>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</si>
  <si>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</si>
  <si>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</si>
  <si>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</si>
  <si>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</si>
  <si>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</si>
  <si>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015811</t>
  </si>
  <si>
    <t>LA ESCUELA DE LAS AMERICAS</t>
  </si>
  <si>
    <t>015812</t>
  </si>
  <si>
    <t>GEORGE I SANCHEZ CHARTER HS SAN ANTONIO BRANCH</t>
  </si>
  <si>
    <t>015813</t>
  </si>
  <si>
    <t>GUARDIAN ANGEL PERFORMANCE ARTS ACADEMY</t>
  </si>
  <si>
    <t>015814</t>
  </si>
  <si>
    <t>POSITIVE SOLUTIONS CHARTER SCHOOL</t>
  </si>
  <si>
    <t>015815</t>
  </si>
  <si>
    <t>RADIANCE ACADEMY OF LEARNING</t>
  </si>
  <si>
    <t>015816</t>
  </si>
  <si>
    <t>ACADEMY OF CAREERS AND TECHNOLOGIES CHARTER SCHOOL</t>
  </si>
  <si>
    <t>015817</t>
  </si>
  <si>
    <t>SAN ANTONIO CAN HIGH SCHOOL</t>
  </si>
  <si>
    <t>015819</t>
  </si>
  <si>
    <t>SHEKINAH RADIANCE ACADEMY</t>
  </si>
  <si>
    <t>015820</t>
  </si>
  <si>
    <t>SAN ANTONIO SCHOOL FOR INQUIRY &amp; CREATIVITY</t>
  </si>
  <si>
    <t>015822</t>
  </si>
  <si>
    <t>JUBILEE ACADEMIC CENTER</t>
  </si>
  <si>
    <t>015823</t>
  </si>
  <si>
    <t>SAN ANTONIO TECHNOLOGY  ACADEMY</t>
  </si>
  <si>
    <t>015824</t>
  </si>
  <si>
    <t>SAN ANTONIO PREPARATORY ACADEMY</t>
  </si>
  <si>
    <t>015825</t>
  </si>
  <si>
    <t>LIGHTHOUSE CHARTER SCHOOL</t>
  </si>
  <si>
    <t>015826</t>
  </si>
  <si>
    <t>KIPP ASPIRE ACADEMY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</si>
  <si>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</si>
  <si>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</si>
  <si>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</si>
  <si>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</si>
  <si>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</si>
  <si>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</si>
  <si>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</si>
  <si>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</si>
  <si>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</si>
  <si>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</si>
  <si>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</si>
  <si>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</si>
  <si>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</si>
  <si>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</si>
  <si>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</si>
  <si>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</si>
  <si>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</si>
  <si>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</si>
  <si>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</si>
  <si>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</si>
  <si>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</si>
  <si>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</si>
  <si>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</si>
  <si>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</si>
  <si>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</si>
  <si>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</si>
  <si>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</si>
  <si>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</si>
  <si>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</si>
  <si>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</si>
  <si>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</si>
  <si>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</si>
  <si>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</si>
  <si>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</si>
  <si>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</si>
  <si>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</si>
  <si>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</si>
  <si>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</si>
  <si>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</si>
  <si>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</si>
  <si>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</si>
  <si>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</si>
  <si>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</si>
  <si>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</si>
  <si>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</si>
  <si>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</si>
  <si>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</si>
  <si>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</si>
  <si>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</si>
  <si>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</si>
  <si>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</si>
  <si>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</si>
  <si>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</si>
  <si>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</si>
  <si>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</si>
  <si>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</si>
  <si>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</si>
  <si>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</si>
  <si>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</si>
  <si>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</si>
  <si>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</si>
  <si>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</si>
  <si>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</si>
  <si>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</si>
  <si>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</si>
  <si>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</si>
  <si>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</si>
  <si>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</si>
  <si>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</si>
  <si>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</si>
  <si>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</si>
  <si>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</si>
  <si>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</si>
  <si>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</si>
  <si>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</si>
  <si>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</si>
  <si>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</si>
  <si>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</si>
  <si>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</si>
  <si>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</si>
  <si>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</si>
  <si>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</si>
  <si>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</si>
  <si>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</si>
  <si>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</si>
  <si>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</si>
  <si>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</si>
  <si>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</si>
  <si>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</si>
  <si>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</si>
  <si>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</si>
  <si>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</si>
  <si>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</si>
  <si>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</si>
  <si>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</si>
  <si>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</si>
  <si>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</si>
  <si>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</si>
  <si>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</si>
  <si>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</si>
  <si>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</si>
  <si>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</si>
  <si>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</si>
  <si>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</si>
  <si>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021804</t>
  </si>
  <si>
    <t>HARMONY SCIENCE ACAD (COLLEGE STATION)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</si>
  <si>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</si>
  <si>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</si>
  <si>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</si>
  <si>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</si>
  <si>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</si>
  <si>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</si>
  <si>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</si>
  <si>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</si>
  <si>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</si>
  <si>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</si>
  <si>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</si>
  <si>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</si>
  <si>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</si>
  <si>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</si>
  <si>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024801</t>
  </si>
  <si>
    <t>ENCINO SCHOOL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</si>
  <si>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</si>
  <si>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</si>
  <si>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</si>
  <si>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</si>
  <si>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</si>
  <si>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</si>
  <si>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</si>
  <si>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</si>
  <si>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</si>
  <si>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</si>
  <si>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</si>
  <si>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</si>
  <si>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</si>
  <si>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</si>
  <si>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</si>
  <si>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</si>
  <si>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025910</t>
  </si>
  <si>
    <t>RON JACKSON STATE JUVENILE CORR COMPLEX UNIT I</t>
  </si>
  <si>
    <t>025911</t>
  </si>
  <si>
    <t>RON JACKSON STATE JUVENILE CORR COMPLEX UNIT II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</si>
  <si>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</si>
  <si>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</si>
  <si>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</si>
  <si>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</si>
  <si>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</si>
  <si>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</si>
  <si>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</si>
  <si>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</si>
  <si>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</si>
  <si>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</si>
  <si>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</si>
  <si>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</si>
  <si>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</si>
  <si>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</si>
  <si>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</si>
  <si>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</si>
  <si>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</si>
  <si>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</si>
  <si>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</si>
  <si>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</si>
  <si>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</si>
  <si>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</si>
  <si>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</si>
  <si>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</si>
  <si>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</si>
  <si>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</si>
  <si>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031504</t>
  </si>
  <si>
    <t>UNIVERSITY OF TEXAS AT BROWNSVILLE</t>
  </si>
  <si>
    <t>031803</t>
  </si>
  <si>
    <t>HARMONY SCIENCE ACADEMY - BROWNSVILLE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</si>
  <si>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</si>
  <si>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</si>
  <si>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</si>
  <si>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</si>
  <si>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</si>
  <si>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</si>
  <si>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</si>
  <si>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</si>
  <si>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</si>
  <si>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</si>
  <si>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</si>
  <si>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</si>
  <si>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</si>
  <si>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</si>
  <si>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</si>
  <si>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</si>
  <si>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</si>
  <si>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</si>
  <si>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</si>
  <si>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</si>
  <si>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</si>
  <si>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</si>
  <si>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</si>
  <si>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</si>
  <si>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</si>
  <si>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</si>
  <si>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</si>
  <si>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</si>
  <si>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</si>
  <si>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</si>
  <si>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</si>
  <si>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</si>
  <si>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</si>
  <si>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</si>
  <si>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</si>
  <si>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</si>
  <si>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</si>
  <si>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</si>
  <si>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</si>
  <si>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</si>
  <si>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</si>
  <si>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</si>
  <si>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</si>
  <si>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</si>
  <si>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</si>
  <si>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</si>
  <si>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</si>
  <si>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</si>
  <si>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</si>
  <si>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</si>
  <si>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</si>
  <si>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</si>
  <si>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</si>
  <si>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</si>
  <si>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</si>
  <si>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</si>
  <si>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</si>
  <si>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</si>
  <si>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</si>
  <si>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</si>
  <si>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</si>
  <si>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</si>
  <si>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</si>
  <si>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</si>
  <si>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</si>
  <si>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</si>
  <si>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</si>
  <si>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</si>
  <si>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</si>
  <si>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</si>
  <si>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</si>
  <si>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</si>
  <si>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</si>
  <si>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</si>
  <si>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</si>
  <si>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</si>
  <si>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</si>
  <si>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</si>
  <si>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</si>
  <si>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</si>
  <si>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</si>
  <si>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</si>
  <si>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</si>
  <si>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</si>
  <si>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</si>
  <si>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</si>
  <si>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</si>
  <si>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</si>
  <si>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</si>
  <si>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</si>
  <si>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</si>
  <si>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</si>
  <si>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</si>
  <si>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</si>
  <si>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</si>
  <si>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</si>
  <si>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</si>
  <si>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</si>
  <si>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</si>
  <si>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</si>
  <si>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</si>
  <si>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</si>
  <si>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</si>
  <si>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</si>
  <si>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</si>
  <si>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</si>
  <si>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</si>
  <si>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</si>
  <si>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</si>
  <si>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</si>
  <si>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</si>
  <si>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</si>
  <si>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</si>
  <si>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</si>
  <si>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</si>
  <si>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</si>
  <si>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</si>
  <si>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</si>
  <si>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</si>
  <si>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</si>
  <si>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</si>
  <si>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</si>
  <si>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</si>
  <si>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</si>
  <si>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</si>
  <si>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</si>
  <si>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</si>
  <si>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</si>
  <si>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</si>
  <si>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</si>
  <si>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</si>
  <si>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</si>
  <si>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</si>
  <si>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</si>
  <si>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</si>
  <si>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</si>
  <si>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</si>
  <si>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</si>
  <si>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</si>
  <si>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</si>
  <si>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</si>
  <si>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</si>
  <si>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</si>
  <si>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</si>
  <si>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</si>
  <si>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</si>
  <si>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</si>
  <si>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</si>
  <si>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</si>
  <si>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</si>
  <si>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</si>
  <si>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</si>
  <si>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</si>
  <si>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</si>
  <si>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049904</t>
  </si>
  <si>
    <t>GAINESVILLE STATE SCHOOL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</si>
  <si>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</si>
  <si>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</si>
  <si>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</si>
  <si>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</si>
  <si>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</si>
  <si>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</si>
  <si>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</si>
  <si>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</si>
  <si>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</si>
  <si>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</si>
  <si>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</si>
  <si>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</si>
  <si>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</si>
  <si>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</si>
  <si>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</si>
  <si>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</si>
  <si>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</si>
  <si>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</si>
  <si>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</si>
  <si>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</si>
  <si>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</si>
  <si>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</si>
  <si>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</si>
  <si>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</si>
  <si>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</si>
  <si>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</si>
  <si>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</si>
  <si>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</si>
  <si>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</si>
  <si>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</si>
  <si>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</si>
  <si>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</si>
  <si>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</si>
  <si>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</si>
  <si>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</si>
  <si>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</si>
  <si>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</si>
  <si>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</si>
  <si>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</si>
  <si>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</si>
  <si>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057803</t>
  </si>
  <si>
    <t>NORTH HILLS PREPARATORY SCHOOL</t>
  </si>
  <si>
    <t>057804</t>
  </si>
  <si>
    <t>DALLAS CAN ACADEMY CHARTER</t>
  </si>
  <si>
    <t>057805</t>
  </si>
  <si>
    <t>DALLAS COMMUNITY CHARTER SCHOOL</t>
  </si>
  <si>
    <t>057806</t>
  </si>
  <si>
    <t>EAGLE ADVANTAGE SCHOOLS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</si>
  <si>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</si>
  <si>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</si>
  <si>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</si>
  <si>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</si>
  <si>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</si>
  <si>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</si>
  <si>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</si>
  <si>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</si>
  <si>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057811</t>
  </si>
  <si>
    <t>CHILDREN FIRST ACADEMY OF DALLAS</t>
  </si>
  <si>
    <t>057813</t>
  </si>
  <si>
    <t>TRINITY BASIN PREPARATORY</t>
  </si>
  <si>
    <t>057814</t>
  </si>
  <si>
    <t>DALLAS COUNTY JUVENILE JUSTICE</t>
  </si>
  <si>
    <t>057815</t>
  </si>
  <si>
    <t>FAITH FAMILY ACADEMY OF OAK CLIFF</t>
  </si>
  <si>
    <t>057816</t>
  </si>
  <si>
    <t>AW BROWN-FELLOWSHIP CHARTER SCHOOL</t>
  </si>
  <si>
    <t>057817</t>
  </si>
  <si>
    <t>FOCUS LEARNING ACADEMY</t>
  </si>
  <si>
    <t>057819</t>
  </si>
  <si>
    <t>JEAN MASSIEU ACADEMY</t>
  </si>
  <si>
    <t>057821</t>
  </si>
  <si>
    <t>THE SCHOOL OF LIBERAL ARTS AND SCIENCE</t>
  </si>
  <si>
    <t>057825</t>
  </si>
  <si>
    <t>HONORS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</si>
  <si>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</si>
  <si>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</si>
  <si>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</si>
  <si>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</si>
  <si>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</si>
  <si>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</si>
  <si>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</si>
  <si>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</si>
  <si>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</si>
  <si>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</si>
  <si>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057832</t>
  </si>
  <si>
    <t>ALPHA CHARTER SCHOOL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</si>
  <si>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</si>
  <si>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</si>
  <si>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</si>
  <si>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</si>
  <si>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</si>
  <si>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</si>
  <si>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</si>
  <si>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</si>
  <si>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</si>
  <si>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KIPP TRUTH ACADEMY</t>
  </si>
  <si>
    <t>057838</t>
  </si>
  <si>
    <t>PEAK PREPARATORY SCHOOL</t>
  </si>
  <si>
    <t>057839</t>
  </si>
  <si>
    <t>LA ACADEMIA DE ESTRELLAS</t>
  </si>
  <si>
    <t>057840</t>
  </si>
  <si>
    <t>RICHLAND COLLEGIATE HS OF MATH SCIENCE ENGINEERING</t>
  </si>
  <si>
    <t>057841</t>
  </si>
  <si>
    <t>RECONCILIATION ACADEMY</t>
  </si>
  <si>
    <t>057842</t>
  </si>
  <si>
    <t>WILLIAMS PREPARATORY</t>
  </si>
  <si>
    <t>057843</t>
  </si>
  <si>
    <t>HAMPTON PREPARATORY</t>
  </si>
  <si>
    <t>057844</t>
  </si>
  <si>
    <t>MANARA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</si>
  <si>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</si>
  <si>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</si>
  <si>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</si>
  <si>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</si>
  <si>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</si>
  <si>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</si>
  <si>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</si>
  <si>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</si>
  <si>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</si>
  <si>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</si>
  <si>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</si>
  <si>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</si>
  <si>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</si>
  <si>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</si>
  <si>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</si>
  <si>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</si>
  <si>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</si>
  <si>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</si>
  <si>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</si>
  <si>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</si>
  <si>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</si>
  <si>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</si>
  <si>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</si>
  <si>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</si>
  <si>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</si>
  <si>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</si>
  <si>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</si>
  <si>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</si>
  <si>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</si>
  <si>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</si>
  <si>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</si>
  <si>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</si>
  <si>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</si>
  <si>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</si>
  <si>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</si>
  <si>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</si>
  <si>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</si>
  <si>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</si>
  <si>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</si>
  <si>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</si>
  <si>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</si>
  <si>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</si>
  <si>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</si>
  <si>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</si>
  <si>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</si>
  <si>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</si>
  <si>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</si>
  <si>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EDUCATION CENTER</t>
  </si>
  <si>
    <t>061803</t>
  </si>
  <si>
    <t>THE LEGENDS ACADEMY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</si>
  <si>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</si>
  <si>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</si>
  <si>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</si>
  <si>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</si>
  <si>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</si>
  <si>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</si>
  <si>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</si>
  <si>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</si>
  <si>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</si>
  <si>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</si>
  <si>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</si>
  <si>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</si>
  <si>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</si>
  <si>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</si>
  <si>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</si>
  <si>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</si>
  <si>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</si>
  <si>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</si>
  <si>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</si>
  <si>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</si>
  <si>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</si>
  <si>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</si>
  <si>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</si>
  <si>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</si>
  <si>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</si>
  <si>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</si>
  <si>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</si>
  <si>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</si>
  <si>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</si>
  <si>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</si>
  <si>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</si>
  <si>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</si>
  <si>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</si>
  <si>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</si>
  <si>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</si>
  <si>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</si>
  <si>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</si>
  <si>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</si>
  <si>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</si>
  <si>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</si>
  <si>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</si>
  <si>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</si>
  <si>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</si>
  <si>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</si>
  <si>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</si>
  <si>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</si>
  <si>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</si>
  <si>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</si>
  <si>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</si>
  <si>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</si>
  <si>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</si>
  <si>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</si>
  <si>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</si>
  <si>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</si>
  <si>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</si>
  <si>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</si>
  <si>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</si>
  <si>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</si>
  <si>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</si>
  <si>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</si>
  <si>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</si>
  <si>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</si>
  <si>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068801</t>
  </si>
  <si>
    <t>RICHARD MILBURN ACADEMY (ECTOR COUNTY)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</si>
  <si>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</si>
  <si>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</si>
  <si>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</si>
  <si>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</si>
  <si>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</si>
  <si>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</si>
  <si>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</si>
  <si>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</si>
  <si>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</si>
  <si>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</si>
  <si>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</si>
  <si>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</si>
  <si>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</si>
  <si>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</si>
  <si>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</si>
  <si>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</si>
  <si>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</si>
  <si>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</si>
  <si>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</si>
  <si>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</si>
  <si>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</si>
  <si>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</si>
  <si>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</si>
  <si>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</si>
  <si>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</si>
  <si>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</si>
  <si>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</si>
  <si>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</si>
  <si>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</si>
  <si>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</si>
  <si>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</si>
  <si>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PASO DEL NORTE</t>
  </si>
  <si>
    <t>071804</t>
  </si>
  <si>
    <t>EL PASO ACADEMY</t>
  </si>
  <si>
    <t>071805</t>
  </si>
  <si>
    <t>EL PASO SCHOOL OF EXCELLENCE</t>
  </si>
  <si>
    <t>071806</t>
  </si>
  <si>
    <t>HARMONY SCIENCE ACAD (EL PASO)</t>
  </si>
  <si>
    <t>071807</t>
  </si>
  <si>
    <t>LA FE PREPARATORY SCHOOL</t>
  </si>
  <si>
    <t>071808</t>
  </si>
  <si>
    <t>SOMERSET CHARTER SCHOOL</t>
  </si>
  <si>
    <t>071809</t>
  </si>
  <si>
    <t>VISTA DEL FUTURO CHARTER SCHOOL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</si>
  <si>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</si>
  <si>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</si>
  <si>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</si>
  <si>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</si>
  <si>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</si>
  <si>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</si>
  <si>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</si>
  <si>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</si>
  <si>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</si>
  <si>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</si>
  <si>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</si>
  <si>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</si>
  <si>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</si>
  <si>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</si>
  <si>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</si>
  <si>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</si>
  <si>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</si>
  <si>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</si>
  <si>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072801</t>
  </si>
  <si>
    <t>PARADIGM ACCELERATED CHARTER SCHOOL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</si>
  <si>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</si>
  <si>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</si>
  <si>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</si>
  <si>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</si>
  <si>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</si>
  <si>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</si>
  <si>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</si>
  <si>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</si>
  <si>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</si>
  <si>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</si>
  <si>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</si>
  <si>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</si>
  <si>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</si>
  <si>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</si>
  <si>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</si>
  <si>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</si>
  <si>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</si>
  <si>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</si>
  <si>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</si>
  <si>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</si>
  <si>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</si>
  <si>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</si>
  <si>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</si>
  <si>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</si>
  <si>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</si>
  <si>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</si>
  <si>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</si>
  <si>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</si>
  <si>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</si>
  <si>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</si>
  <si>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</si>
  <si>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</si>
  <si>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</si>
  <si>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</si>
  <si>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</si>
  <si>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</si>
  <si>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</si>
  <si>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</si>
  <si>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</si>
  <si>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</si>
  <si>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</si>
  <si>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</si>
  <si>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</si>
  <si>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</si>
  <si>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</si>
  <si>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</si>
  <si>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</si>
  <si>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</si>
  <si>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</si>
  <si>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</si>
  <si>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</si>
  <si>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</si>
  <si>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</si>
  <si>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</si>
  <si>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</si>
  <si>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</si>
  <si>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</si>
  <si>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</si>
  <si>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</si>
  <si>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</si>
  <si>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</si>
  <si>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</si>
  <si>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</si>
  <si>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</si>
  <si>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</si>
  <si>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</si>
  <si>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</si>
  <si>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</si>
  <si>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</si>
  <si>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</si>
  <si>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</si>
  <si>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</si>
  <si>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</si>
  <si>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</si>
  <si>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</si>
  <si>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</si>
  <si>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</si>
  <si>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</si>
  <si>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</si>
  <si>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</si>
  <si>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</si>
  <si>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</si>
  <si>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</si>
  <si>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</si>
  <si>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</si>
  <si>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</si>
  <si>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</si>
  <si>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</si>
  <si>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</si>
  <si>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</si>
  <si>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084505</t>
  </si>
  <si>
    <t>TEXAS A &amp; M UNIVERSITY AT GALVESTON</t>
  </si>
  <si>
    <t>084801</t>
  </si>
  <si>
    <t>MAINLAND PREPARATORY ACADEMY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</si>
  <si>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</si>
  <si>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</si>
  <si>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</si>
  <si>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</si>
  <si>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</si>
  <si>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</si>
  <si>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</si>
  <si>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</si>
  <si>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</si>
  <si>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</si>
  <si>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</si>
  <si>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</si>
  <si>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</si>
  <si>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</si>
  <si>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</si>
  <si>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</si>
  <si>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</si>
  <si>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</si>
  <si>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</si>
  <si>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</si>
  <si>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</si>
  <si>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</si>
  <si>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</si>
  <si>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</si>
  <si>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</si>
  <si>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</si>
  <si>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</si>
  <si>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</si>
  <si>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</si>
  <si>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</si>
  <si>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</si>
  <si>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</si>
  <si>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</si>
  <si>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</si>
  <si>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</si>
  <si>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</si>
  <si>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</si>
  <si>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</si>
  <si>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</si>
  <si>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</si>
  <si>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</si>
  <si>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</si>
  <si>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</si>
  <si>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</si>
  <si>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</si>
  <si>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</si>
  <si>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</si>
  <si>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</si>
  <si>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</si>
  <si>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</si>
  <si>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</si>
  <si>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</si>
  <si>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</si>
  <si>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</si>
  <si>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</si>
  <si>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</si>
  <si>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</si>
  <si>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</si>
  <si>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</si>
  <si>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</si>
  <si>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</si>
  <si>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</si>
  <si>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</si>
  <si>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</si>
  <si>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</si>
  <si>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</si>
  <si>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</si>
  <si>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</si>
  <si>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</si>
  <si>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</si>
  <si>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</si>
  <si>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</si>
  <si>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</si>
  <si>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</si>
  <si>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</si>
  <si>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</si>
  <si>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</si>
  <si>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</si>
  <si>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</si>
  <si>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</si>
  <si>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</si>
  <si>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</si>
  <si>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</si>
  <si>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</si>
  <si>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</si>
  <si>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</si>
  <si>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</si>
  <si>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</si>
  <si>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</si>
  <si>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</si>
  <si>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</si>
  <si>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</si>
  <si>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</si>
  <si>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</si>
  <si>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</si>
  <si>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</si>
  <si>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</si>
  <si>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</si>
  <si>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</si>
  <si>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</si>
  <si>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</si>
  <si>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</si>
  <si>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</si>
  <si>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</si>
  <si>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</si>
  <si>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</si>
  <si>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</si>
  <si>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</si>
  <si>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</si>
  <si>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</si>
  <si>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</si>
  <si>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</si>
  <si>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</si>
  <si>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</si>
  <si>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</si>
  <si>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</si>
  <si>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</si>
  <si>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</si>
  <si>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</si>
  <si>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</si>
  <si>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</si>
  <si>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</si>
  <si>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</si>
  <si>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</si>
  <si>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</si>
  <si>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</si>
  <si>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</si>
  <si>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</si>
  <si>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</si>
  <si>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</si>
  <si>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</si>
  <si>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</si>
  <si>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</si>
  <si>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</si>
  <si>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</si>
  <si>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</si>
  <si>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</si>
  <si>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</si>
  <si>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</si>
  <si>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</si>
  <si>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</si>
  <si>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</si>
  <si>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</si>
  <si>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</si>
  <si>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</si>
  <si>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</si>
  <si>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101000</t>
  </si>
  <si>
    <t>HARRIS COUNTY DEPT OF ED</t>
  </si>
  <si>
    <t>101801</t>
  </si>
  <si>
    <t>MEDICAL CENTER CHARTER SCHOOL</t>
  </si>
  <si>
    <t>101802</t>
  </si>
  <si>
    <t>SER-NINOS CHARTER SCHOOL</t>
  </si>
  <si>
    <t>101803</t>
  </si>
  <si>
    <t>WEST HOUSTON CHARTER SCHOOL</t>
  </si>
  <si>
    <t>101804</t>
  </si>
  <si>
    <t>GEORGE I SANCHEZ CHARTER</t>
  </si>
  <si>
    <t>101805</t>
  </si>
  <si>
    <t>GIRLS &amp; BOYS PREP ACADEMY</t>
  </si>
  <si>
    <t>101806</t>
  </si>
  <si>
    <t>RAUL YZAGUIRRE SCHOOL FOR SUCCESS</t>
  </si>
  <si>
    <t>101807</t>
  </si>
  <si>
    <t>UNIVERSITY OF HOUSTON CHARTER SCHOOL</t>
  </si>
  <si>
    <t>101809</t>
  </si>
  <si>
    <t>BAY AREA CHARTER INC</t>
  </si>
  <si>
    <t>101810</t>
  </si>
  <si>
    <t>ACADEMY OF ACCELERATED LEARNING INC</t>
  </si>
  <si>
    <t>101811</t>
  </si>
  <si>
    <t>EXCEL ACADEMY</t>
  </si>
  <si>
    <t>101812</t>
  </si>
  <si>
    <t>HOUSTON CAN ACADEMY CHARTER SCHOOL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</si>
  <si>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</si>
  <si>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</si>
  <si>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</si>
  <si>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</si>
  <si>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</si>
  <si>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</si>
  <si>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101817</t>
  </si>
  <si>
    <t>ALPHONSO CRUTCH'S-LIFE SUPPORT CENTER</t>
  </si>
  <si>
    <t>101819</t>
  </si>
  <si>
    <t>AMIGOS POR VIDA-FRIENDS FOR LIFE PUB CHTR  SCH</t>
  </si>
  <si>
    <t>101820</t>
  </si>
  <si>
    <t>BENJI'S SPECIAL EDUCATIONAL ACADEMY CHARTER SCHOOL</t>
  </si>
  <si>
    <t>101821</t>
  </si>
  <si>
    <t>HOUSTON HEIGHTS HIGH SCHOOL</t>
  </si>
  <si>
    <t>101822</t>
  </si>
  <si>
    <t>JAMIE'S HOUSE CHARTER SCHOOL</t>
  </si>
  <si>
    <t>101823</t>
  </si>
  <si>
    <t>CHILDREN FIRST ACADEMY OF HOUSTON</t>
  </si>
  <si>
    <t>101828</t>
  </si>
  <si>
    <t>HOUSTON GATEWAY ACADEMY INC</t>
  </si>
  <si>
    <t>101829</t>
  </si>
  <si>
    <t>HOUSTON HEIGHTS LEARNING ACADEMY INC</t>
  </si>
  <si>
    <t>101831</t>
  </si>
  <si>
    <t>JESSE JACKSON ACADEMY</t>
  </si>
  <si>
    <t>101833</t>
  </si>
  <si>
    <t>LA AMISTAD LOVE &amp; LEARNING ACADEMY</t>
  </si>
  <si>
    <t>101834</t>
  </si>
  <si>
    <t>NORTH HOUSTON H S FOR BUSINESS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</si>
  <si>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</si>
  <si>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</si>
  <si>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</si>
  <si>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</si>
  <si>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</si>
  <si>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</si>
  <si>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</si>
  <si>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</si>
  <si>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101843</t>
  </si>
  <si>
    <t>GULF SHORES ACADEMY</t>
  </si>
  <si>
    <t>101845</t>
  </si>
  <si>
    <t>YES PREPARATORY PUBLIC SCHOOLS</t>
  </si>
  <si>
    <t>101846</t>
  </si>
  <si>
    <t>HARMONY SCIENCE ACADEMY</t>
  </si>
  <si>
    <t>101847</t>
  </si>
  <si>
    <t>BEATRICE MAYES INSTITUTE CHARTER SCHOOL</t>
  </si>
  <si>
    <t>101848</t>
  </si>
  <si>
    <t>NORTHWEST PREPARATORY</t>
  </si>
  <si>
    <t>101849</t>
  </si>
  <si>
    <t>ACCELERATED INTERMEDIATE ACADEMY</t>
  </si>
  <si>
    <t>Application Disposition</t>
  </si>
  <si>
    <t>date finalized (bond sale)</t>
  </si>
  <si>
    <t>approval letter date</t>
  </si>
  <si>
    <t>0/0/00</t>
  </si>
  <si>
    <t>stamp-in</t>
  </si>
  <si>
    <t>withdrew</t>
  </si>
  <si>
    <t>BIG 18 District Name</t>
  </si>
  <si>
    <t>BIG 18 REALLOCATION</t>
  </si>
  <si>
    <t>Total reallocation</t>
  </si>
  <si>
    <t>Charter reallocation</t>
  </si>
  <si>
    <t>General reallocation</t>
  </si>
  <si>
    <t>Ike reallocation</t>
  </si>
  <si>
    <t>balance after paying ike balance with general balance</t>
  </si>
  <si>
    <t>District or Charter Name</t>
  </si>
  <si>
    <t>QSCB Amount Authorized</t>
  </si>
  <si>
    <t>County-District Number</t>
  </si>
  <si>
    <t>TOTAL AMOUNT AUTHORIZED</t>
  </si>
  <si>
    <t>Original TEA allocation</t>
  </si>
  <si>
    <t>Unused authorization from 18 Local Education Agencies reallocated to TEA</t>
  </si>
  <si>
    <t>Did not use; returned $340,000</t>
  </si>
  <si>
    <t>Did not use; returned $9,064,000</t>
  </si>
  <si>
    <t>2009 Texas QSCB Authorizations as of 3/17/10</t>
  </si>
  <si>
    <t>Remaining allocation balance carried forward to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</si>
</sst>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\ h:mm;@"/>
    <numFmt numFmtId="166" formatCode="_(* #,##0_);_(* \(#,##0\);_(* &quot;-&quot;??_);_(@_)"/>
    <numFmt numFmtId="167" formatCode="_(&quot;$&quot;* #,##0_);_(&quot;$&quot;* \(#,##0\);_(&quot;$&quot;* &quot;-&quot;??_);_(@_)"/>
    <numFmt numFmtId="168" formatCode="m/d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2" fontId="4" fillId="33" borderId="10" xfId="55" applyNumberFormat="1" applyFont="1" applyFill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33" borderId="10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wrapText="1"/>
      <protection/>
    </xf>
    <xf numFmtId="166" fontId="4" fillId="33" borderId="10" xfId="42" applyNumberFormat="1" applyFont="1" applyFill="1" applyBorder="1" applyAlignment="1">
      <alignment horizontal="center"/>
    </xf>
    <xf numFmtId="166" fontId="4" fillId="0" borderId="11" xfId="42" applyNumberFormat="1" applyFont="1" applyFill="1" applyBorder="1" applyAlignment="1">
      <alignment horizontal="right" wrapText="1"/>
    </xf>
    <xf numFmtId="166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49" fontId="0" fillId="0" borderId="0" xfId="0" applyNumberFormat="1" applyAlignment="1">
      <alignment horizontal="center"/>
    </xf>
    <xf numFmtId="164" fontId="4" fillId="33" borderId="10" xfId="42" applyNumberFormat="1" applyFont="1" applyFill="1" applyBorder="1" applyAlignment="1">
      <alignment horizontal="center"/>
    </xf>
    <xf numFmtId="164" fontId="4" fillId="0" borderId="11" xfId="42" applyNumberFormat="1" applyFont="1" applyFill="1" applyBorder="1" applyAlignment="1">
      <alignment horizontal="right" wrapText="1"/>
    </xf>
    <xf numFmtId="164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7" fontId="0" fillId="0" borderId="0" xfId="44" applyNumberFormat="1" applyFont="1" applyAlignment="1">
      <alignment wrapText="1"/>
    </xf>
    <xf numFmtId="166" fontId="0" fillId="0" borderId="0" xfId="42" applyNumberFormat="1" applyFont="1" applyAlignment="1">
      <alignment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49" fontId="4" fillId="0" borderId="11" xfId="56" applyNumberFormat="1" applyFont="1" applyFill="1" applyBorder="1" applyAlignment="1">
      <alignment wrapText="1"/>
      <protection/>
    </xf>
    <xf numFmtId="0" fontId="4" fillId="0" borderId="11" xfId="42" applyNumberFormat="1" applyFont="1" applyFill="1" applyBorder="1" applyAlignment="1">
      <alignment horizontal="right" wrapText="1"/>
    </xf>
    <xf numFmtId="37" fontId="4" fillId="0" borderId="11" xfId="42" applyNumberFormat="1" applyFont="1" applyFill="1" applyBorder="1" applyAlignment="1">
      <alignment horizontal="right"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164" fontId="0" fillId="34" borderId="0" xfId="0" applyNumberForma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6" fillId="0" borderId="0" xfId="44" applyNumberFormat="1" applyFont="1" applyFill="1" applyAlignment="1">
      <alignment/>
    </xf>
    <xf numFmtId="166" fontId="6" fillId="0" borderId="0" xfId="42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44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7" fontId="4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6" fontId="0" fillId="0" borderId="0" xfId="0" applyNumberFormat="1" applyAlignment="1">
      <alignment horizontal="center"/>
    </xf>
    <xf numFmtId="167" fontId="0" fillId="0" borderId="0" xfId="0" applyNumberFormat="1" applyFont="1" applyAlignment="1">
      <alignment/>
    </xf>
    <xf numFmtId="0" fontId="8" fillId="0" borderId="12" xfId="0" applyFont="1" applyFill="1" applyBorder="1" applyAlignment="1">
      <alignment wrapText="1"/>
    </xf>
    <xf numFmtId="164" fontId="40" fillId="0" borderId="0" xfId="0" applyNumberFormat="1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44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left"/>
    </xf>
    <xf numFmtId="164" fontId="40" fillId="0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0" fontId="6" fillId="0" borderId="0" xfId="0" applyFont="1" applyAlignment="1">
      <alignment wrapText="1"/>
    </xf>
    <xf numFmtId="49" fontId="10" fillId="0" borderId="0" xfId="0" applyNumberFormat="1" applyFont="1" applyFill="1" applyAlignment="1">
      <alignment horizontal="left"/>
    </xf>
    <xf numFmtId="0" fontId="40" fillId="0" borderId="0" xfId="0" applyFont="1" applyAlignment="1">
      <alignment horizontal="center"/>
    </xf>
    <xf numFmtId="5" fontId="0" fillId="0" borderId="0" xfId="44" applyNumberFormat="1" applyFont="1" applyAlignment="1">
      <alignment horizontal="center"/>
    </xf>
    <xf numFmtId="49" fontId="40" fillId="35" borderId="0" xfId="0" applyNumberFormat="1" applyFont="1" applyFill="1" applyAlignment="1">
      <alignment horizontal="center"/>
    </xf>
    <xf numFmtId="49" fontId="0" fillId="35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arek\Local%20Settings\Temporary%20Internet%20Files\Content.Outlook\SMYV39UG\Copy%20of%20QSCB%20APPLICATIONS%20RECEIVED%20as%20of%208-21-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dyer\Local%20Settings\Temporary%20Internet%20Files\Content.Outlook\X6KTTY0I\QSCB%20APPLICATIONS%20RECEIVED%20as%20of%201-26-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ame"/>
      <sheetName val="Max "/>
    </sheetNames>
    <sheetDataSet>
      <sheetData sheetId="1">
        <row r="1">
          <cell r="A1" t="str">
            <v>cdn</v>
          </cell>
          <cell r="B1" t="str">
            <v>District 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014802</v>
          </cell>
          <cell r="B44" t="str">
            <v>TRANSFORMATIVE CHARTER ACADEMY</v>
          </cell>
        </row>
        <row r="45">
          <cell r="A45" t="str">
            <v>014803</v>
          </cell>
          <cell r="B45" t="str">
            <v>TEMPLE EDUCATION CENTER</v>
          </cell>
        </row>
        <row r="46">
          <cell r="A46" t="str">
            <v>014804</v>
          </cell>
          <cell r="B46" t="str">
            <v>ORENDA CHARTER SCHOOL</v>
          </cell>
        </row>
        <row r="47">
          <cell r="A47" t="str">
            <v>014901</v>
          </cell>
          <cell r="B47" t="str">
            <v>ACADEMY ISD</v>
          </cell>
        </row>
        <row r="48">
          <cell r="A48" t="str">
            <v>014902</v>
          </cell>
          <cell r="B48" t="str">
            <v>BARTLETT ISD</v>
          </cell>
        </row>
        <row r="49">
          <cell r="A49" t="str">
            <v>014903</v>
          </cell>
          <cell r="B49" t="str">
            <v>BELTON ISD</v>
          </cell>
        </row>
        <row r="50">
          <cell r="A50" t="str">
            <v>014905</v>
          </cell>
          <cell r="B50" t="str">
            <v>HOLLAND ISD</v>
          </cell>
        </row>
        <row r="51">
          <cell r="A51" t="str">
            <v>014906</v>
          </cell>
          <cell r="B51" t="str">
            <v>KILLEEN ISD</v>
          </cell>
        </row>
        <row r="52">
          <cell r="A52" t="str">
            <v>014907</v>
          </cell>
          <cell r="B52" t="str">
            <v>ROGERS ISD</v>
          </cell>
        </row>
        <row r="53">
          <cell r="A53" t="str">
            <v>014908</v>
          </cell>
          <cell r="B53" t="str">
            <v>SALADO ISD</v>
          </cell>
        </row>
        <row r="54">
          <cell r="A54" t="str">
            <v>014909</v>
          </cell>
          <cell r="B54" t="str">
            <v>TEMPLE ISD</v>
          </cell>
        </row>
        <row r="55">
          <cell r="A55" t="str">
            <v>014910</v>
          </cell>
          <cell r="B55" t="str">
            <v>TROY ISD</v>
          </cell>
        </row>
        <row r="56">
          <cell r="A56" t="str">
            <v>015801</v>
          </cell>
          <cell r="B56" t="str">
            <v>POR VIDA ACADEMY</v>
          </cell>
        </row>
        <row r="57">
          <cell r="A57" t="str">
            <v>015802</v>
          </cell>
          <cell r="B57" t="str">
            <v>GEORGE GERVIN ACADEMY</v>
          </cell>
        </row>
        <row r="58">
          <cell r="A58" t="str">
            <v>015803</v>
          </cell>
          <cell r="B58" t="str">
            <v>HIGGS CARTER KING GIFTED &amp; TALENTED CHARTER ACAD</v>
          </cell>
        </row>
        <row r="59">
          <cell r="A59" t="str">
            <v>015805</v>
          </cell>
          <cell r="B59" t="str">
            <v>NEW FRONTIERS CHARTER SCHOOL</v>
          </cell>
        </row>
        <row r="60">
          <cell r="A60" t="str">
            <v>015806</v>
          </cell>
          <cell r="B60" t="str">
            <v>SCHOOL OF EXCELLENCE IN EDUCATION</v>
          </cell>
        </row>
        <row r="61">
          <cell r="A61" t="str">
            <v>015807</v>
          </cell>
          <cell r="B61" t="str">
            <v>SOUTHWEST PREPARATORY SCHOOL</v>
          </cell>
        </row>
        <row r="62">
          <cell r="A62" t="str">
            <v>015808</v>
          </cell>
          <cell r="B62" t="str">
            <v>JOHN H WOOD JR PUBLIC CHARTER DISTRICT</v>
          </cell>
        </row>
        <row r="63">
          <cell r="A63" t="str">
            <v>015809</v>
          </cell>
          <cell r="B63" t="str">
            <v>BEXAR COUNTY ACADEMY</v>
          </cell>
        </row>
        <row r="64">
          <cell r="A64" t="str">
            <v>015811</v>
          </cell>
          <cell r="B64" t="str">
            <v>LA ESCUELA DE LAS AMERICAS</v>
          </cell>
        </row>
        <row r="65">
          <cell r="A65" t="str">
            <v>015812</v>
          </cell>
          <cell r="B65" t="str">
            <v>GEORGE I SANCHEZ CHARTER HS SAN ANTONIO BRANCH</v>
          </cell>
        </row>
        <row r="66">
          <cell r="A66" t="str">
            <v>015813</v>
          </cell>
          <cell r="B66" t="str">
            <v>GUARDIAN ANGEL PERFORMANCE ARTS ACADEMY</v>
          </cell>
        </row>
        <row r="67">
          <cell r="A67" t="str">
            <v>015814</v>
          </cell>
          <cell r="B67" t="str">
            <v>POSITIVE SOLUTIONS CHARTER SCHOOL</v>
          </cell>
        </row>
        <row r="68">
          <cell r="A68" t="str">
            <v>015815</v>
          </cell>
          <cell r="B68" t="str">
            <v>RADIANCE ACADEMY OF LEARNING</v>
          </cell>
        </row>
        <row r="69">
          <cell r="A69" t="str">
            <v>015816</v>
          </cell>
          <cell r="B69" t="str">
            <v>ACADEMY OF CAREERS AND TECHNOLOGIES CHARTER SCHOOL</v>
          </cell>
        </row>
        <row r="70">
          <cell r="A70" t="str">
            <v>015817</v>
          </cell>
          <cell r="B70" t="str">
            <v>SAN ANTONIO CAN HIGH SCHOOL</v>
          </cell>
        </row>
        <row r="71">
          <cell r="A71" t="str">
            <v>015819</v>
          </cell>
          <cell r="B71" t="str">
            <v>SHEKINAH RADIANCE ACADEMY</v>
          </cell>
        </row>
        <row r="72">
          <cell r="A72" t="str">
            <v>015820</v>
          </cell>
          <cell r="B72" t="str">
            <v>SAN ANTONIO SCHOOL FOR INQUIRY &amp; CREATIVITY</v>
          </cell>
        </row>
        <row r="73">
          <cell r="A73" t="str">
            <v>015822</v>
          </cell>
          <cell r="B73" t="str">
            <v>JUBILEE ACADEMIC CENTER</v>
          </cell>
        </row>
        <row r="74">
          <cell r="A74" t="str">
            <v>015823</v>
          </cell>
          <cell r="B74" t="str">
            <v>SAN ANTONIO TECHNOLOGY  ACADEMY</v>
          </cell>
        </row>
        <row r="75">
          <cell r="A75" t="str">
            <v>015824</v>
          </cell>
          <cell r="B75" t="str">
            <v>SAN ANTONIO PREPARATORY ACADEMY</v>
          </cell>
        </row>
        <row r="76">
          <cell r="A76" t="str">
            <v>015825</v>
          </cell>
          <cell r="B76" t="str">
            <v>LIGHTHOUSE CHARTER SCHOOL</v>
          </cell>
        </row>
        <row r="77">
          <cell r="A77" t="str">
            <v>015826</v>
          </cell>
          <cell r="B77" t="str">
            <v>KIPP ASPIRE ACADEMY</v>
          </cell>
        </row>
        <row r="78">
          <cell r="A78" t="str">
            <v>015827</v>
          </cell>
          <cell r="B78" t="str">
            <v>SCHOOL OF SCIENCE AND TECHNOLOGY</v>
          </cell>
        </row>
        <row r="79">
          <cell r="A79" t="str">
            <v>015828</v>
          </cell>
          <cell r="B79" t="str">
            <v>HARMONY SCIENCE ACAD (SAN ANTONIO)</v>
          </cell>
        </row>
        <row r="80">
          <cell r="A80" t="str">
            <v>015830</v>
          </cell>
          <cell r="B80" t="str">
            <v>BROOKS ACADEMY OF SCIENCE AND ENGINEERING</v>
          </cell>
        </row>
        <row r="81">
          <cell r="A81" t="str">
            <v>015831</v>
          </cell>
          <cell r="B81" t="str">
            <v>SCHOOL OF SCIENCE AND TECHNOLOGY DISCOVERY</v>
          </cell>
        </row>
        <row r="82">
          <cell r="A82" t="str">
            <v>015901</v>
          </cell>
          <cell r="B82" t="str">
            <v>ALAMO HEIGHTS ISD</v>
          </cell>
        </row>
        <row r="83">
          <cell r="A83" t="str">
            <v>015904</v>
          </cell>
          <cell r="B83" t="str">
            <v>HARLANDALE ISD</v>
          </cell>
        </row>
        <row r="84">
          <cell r="A84" t="str">
            <v>015905</v>
          </cell>
          <cell r="B84" t="str">
            <v>EDGEWOOD ISD</v>
          </cell>
        </row>
        <row r="85">
          <cell r="A85" t="str">
            <v>015906</v>
          </cell>
          <cell r="B85" t="str">
            <v>RANDOLPH FIELD ISD</v>
          </cell>
        </row>
        <row r="86">
          <cell r="A86" t="str">
            <v>015907</v>
          </cell>
          <cell r="B86" t="str">
            <v>SAN ANTONIO ISD</v>
          </cell>
        </row>
        <row r="87">
          <cell r="A87" t="str">
            <v>015908</v>
          </cell>
          <cell r="B87" t="str">
            <v>SOUTH SAN ANTONIO ISD</v>
          </cell>
        </row>
        <row r="88">
          <cell r="A88" t="str">
            <v>015909</v>
          </cell>
          <cell r="B88" t="str">
            <v>SOMERSET ISD</v>
          </cell>
        </row>
        <row r="89">
          <cell r="A89" t="str">
            <v>015910</v>
          </cell>
          <cell r="B89" t="str">
            <v>NORTH EAST ISD</v>
          </cell>
        </row>
        <row r="90">
          <cell r="A90" t="str">
            <v>015911</v>
          </cell>
          <cell r="B90" t="str">
            <v>EAST CENTRAL ISD</v>
          </cell>
        </row>
        <row r="91">
          <cell r="A91" t="str">
            <v>015912</v>
          </cell>
          <cell r="B91" t="str">
            <v>SOUTHWEST ISD</v>
          </cell>
        </row>
        <row r="92">
          <cell r="A92" t="str">
            <v>015913</v>
          </cell>
          <cell r="B92" t="str">
            <v>LACKLAND ISD</v>
          </cell>
        </row>
        <row r="93">
          <cell r="A93" t="str">
            <v>015914</v>
          </cell>
          <cell r="B93" t="str">
            <v>FT SAM HOUSTON ISD</v>
          </cell>
        </row>
        <row r="94">
          <cell r="A94" t="str">
            <v>015915</v>
          </cell>
          <cell r="B94" t="str">
            <v>NORTHSIDE ISD</v>
          </cell>
        </row>
        <row r="95">
          <cell r="A95" t="str">
            <v>015916</v>
          </cell>
          <cell r="B95" t="str">
            <v>JUDSON ISD</v>
          </cell>
        </row>
        <row r="96">
          <cell r="A96" t="str">
            <v>015917</v>
          </cell>
          <cell r="B96" t="str">
            <v>SOUTHSIDE ISD</v>
          </cell>
        </row>
        <row r="97">
          <cell r="A97" t="str">
            <v>016901</v>
          </cell>
          <cell r="B97" t="str">
            <v>JOHNSON CITY ISD</v>
          </cell>
        </row>
        <row r="98">
          <cell r="A98" t="str">
            <v>016902</v>
          </cell>
          <cell r="B98" t="str">
            <v>BLANCO ISD</v>
          </cell>
        </row>
        <row r="99">
          <cell r="A99" t="str">
            <v>017901</v>
          </cell>
          <cell r="B99" t="str">
            <v>BORDEN COUNTY ISD</v>
          </cell>
        </row>
        <row r="100">
          <cell r="A100" t="str">
            <v>018901</v>
          </cell>
          <cell r="B100" t="str">
            <v>CLIFTON ISD</v>
          </cell>
        </row>
        <row r="101">
          <cell r="A101" t="str">
            <v>018902</v>
          </cell>
          <cell r="B101" t="str">
            <v>MERIDIAN ISD</v>
          </cell>
        </row>
        <row r="102">
          <cell r="A102" t="str">
            <v>018903</v>
          </cell>
          <cell r="B102" t="str">
            <v>MORGAN ISD</v>
          </cell>
        </row>
        <row r="103">
          <cell r="A103" t="str">
            <v>018904</v>
          </cell>
          <cell r="B103" t="str">
            <v>VALLEY MILLS ISD</v>
          </cell>
        </row>
        <row r="104">
          <cell r="A104" t="str">
            <v>018905</v>
          </cell>
          <cell r="B104" t="str">
            <v>WALNUT SPRINGS ISD</v>
          </cell>
        </row>
        <row r="105">
          <cell r="A105" t="str">
            <v>018906</v>
          </cell>
          <cell r="B105" t="str">
            <v>IREDELL ISD</v>
          </cell>
        </row>
        <row r="106">
          <cell r="A106" t="str">
            <v>018907</v>
          </cell>
          <cell r="B106" t="str">
            <v>KOPPERL ISD</v>
          </cell>
        </row>
        <row r="107">
          <cell r="A107" t="str">
            <v>018908</v>
          </cell>
          <cell r="B107" t="str">
            <v>CRANFILLS GAP ISD</v>
          </cell>
        </row>
        <row r="108">
          <cell r="A108" t="str">
            <v>019901</v>
          </cell>
          <cell r="B108" t="str">
            <v>DEKALB ISD</v>
          </cell>
        </row>
        <row r="109">
          <cell r="A109" t="str">
            <v>019902</v>
          </cell>
          <cell r="B109" t="str">
            <v>HOOKS ISD</v>
          </cell>
        </row>
        <row r="110">
          <cell r="A110" t="str">
            <v>019903</v>
          </cell>
          <cell r="B110" t="str">
            <v>MAUD ISD</v>
          </cell>
        </row>
        <row r="111">
          <cell r="A111" t="str">
            <v>019905</v>
          </cell>
          <cell r="B111" t="str">
            <v>NEW BOSTON ISD</v>
          </cell>
        </row>
        <row r="112">
          <cell r="A112" t="str">
            <v>019906</v>
          </cell>
          <cell r="B112" t="str">
            <v>REDWATER ISD</v>
          </cell>
        </row>
        <row r="113">
          <cell r="A113" t="str">
            <v>019907</v>
          </cell>
          <cell r="B113" t="str">
            <v>TEXARKANA ISD</v>
          </cell>
        </row>
        <row r="114">
          <cell r="A114" t="str">
            <v>019908</v>
          </cell>
          <cell r="B114" t="str">
            <v>LIBERTY-EYLAU ISD</v>
          </cell>
        </row>
        <row r="115">
          <cell r="A115" t="str">
            <v>019909</v>
          </cell>
          <cell r="B115" t="str">
            <v>SIMMS ISD</v>
          </cell>
        </row>
        <row r="116">
          <cell r="A116" t="str">
            <v>019910</v>
          </cell>
          <cell r="B116" t="str">
            <v>MALTA ISD</v>
          </cell>
        </row>
        <row r="117">
          <cell r="A117" t="str">
            <v>019911</v>
          </cell>
          <cell r="B117" t="str">
            <v>RED LICK ISD</v>
          </cell>
        </row>
        <row r="118">
          <cell r="A118" t="str">
            <v>019912</v>
          </cell>
          <cell r="B118" t="str">
            <v>PLEASANT GROVE ISD</v>
          </cell>
        </row>
        <row r="119">
          <cell r="A119" t="str">
            <v>019913</v>
          </cell>
          <cell r="B119" t="str">
            <v>HUBBARD ISD</v>
          </cell>
        </row>
        <row r="120">
          <cell r="A120" t="str">
            <v>019914</v>
          </cell>
          <cell r="B120" t="str">
            <v>LEARY ISD</v>
          </cell>
        </row>
        <row r="121">
          <cell r="A121" t="str">
            <v>020901</v>
          </cell>
          <cell r="B121" t="str">
            <v>ALVIN ISD</v>
          </cell>
        </row>
        <row r="122">
          <cell r="A122" t="str">
            <v>020902</v>
          </cell>
          <cell r="B122" t="str">
            <v>ANGLETON ISD</v>
          </cell>
        </row>
        <row r="123">
          <cell r="A123" t="str">
            <v>020904</v>
          </cell>
          <cell r="B123" t="str">
            <v>DANBURY ISD</v>
          </cell>
        </row>
        <row r="124">
          <cell r="A124" t="str">
            <v>020905</v>
          </cell>
          <cell r="B124" t="str">
            <v>BRAZOSPORT ISD</v>
          </cell>
        </row>
        <row r="125">
          <cell r="A125" t="str">
            <v>020906</v>
          </cell>
          <cell r="B125" t="str">
            <v>SWEENY ISD</v>
          </cell>
        </row>
        <row r="126">
          <cell r="A126" t="str">
            <v>020907</v>
          </cell>
          <cell r="B126" t="str">
            <v>COLUMBIA-BRAZORIA ISD</v>
          </cell>
        </row>
        <row r="127">
          <cell r="A127" t="str">
            <v>020908</v>
          </cell>
          <cell r="B127" t="str">
            <v>PEARLAND ISD</v>
          </cell>
        </row>
        <row r="128">
          <cell r="A128" t="str">
            <v>020910</v>
          </cell>
          <cell r="B128" t="str">
            <v>DAMON ISD</v>
          </cell>
        </row>
        <row r="129">
          <cell r="A129" t="str">
            <v>021803</v>
          </cell>
          <cell r="B129" t="str">
            <v>BRAZOS SCHOOL FOR INQUIRY &amp; CREATIVITY</v>
          </cell>
        </row>
        <row r="130">
          <cell r="A130" t="str">
            <v>021804</v>
          </cell>
          <cell r="B130" t="str">
            <v>HARMONY SCIENCE ACAD (COLLEGE STATION)</v>
          </cell>
        </row>
        <row r="131">
          <cell r="A131" t="str">
            <v>021901</v>
          </cell>
          <cell r="B131" t="str">
            <v>COLLEGE STATION ISD</v>
          </cell>
        </row>
        <row r="132">
          <cell r="A132" t="str">
            <v>021902</v>
          </cell>
          <cell r="B132" t="str">
            <v>BRYAN ISD</v>
          </cell>
        </row>
        <row r="133">
          <cell r="A133" t="str">
            <v>022004</v>
          </cell>
          <cell r="B133" t="str">
            <v>TERLINGUA CSD</v>
          </cell>
        </row>
        <row r="134">
          <cell r="A134" t="str">
            <v>022901</v>
          </cell>
          <cell r="B134" t="str">
            <v>ALPINE ISD</v>
          </cell>
        </row>
        <row r="135">
          <cell r="A135" t="str">
            <v>022902</v>
          </cell>
          <cell r="B135" t="str">
            <v>MARATHON ISD</v>
          </cell>
        </row>
        <row r="136">
          <cell r="A136" t="str">
            <v>022903</v>
          </cell>
          <cell r="B136" t="str">
            <v>SAN VICENTE ISD</v>
          </cell>
        </row>
        <row r="137">
          <cell r="A137" t="str">
            <v>023902</v>
          </cell>
          <cell r="B137" t="str">
            <v>SILVERTON ISD</v>
          </cell>
        </row>
        <row r="138">
          <cell r="A138" t="str">
            <v>024801</v>
          </cell>
          <cell r="B138" t="str">
            <v>ENCINO SCHOOL</v>
          </cell>
        </row>
        <row r="139">
          <cell r="A139" t="str">
            <v>024901</v>
          </cell>
          <cell r="B139" t="str">
            <v>BROOKS COUNTY ISD</v>
          </cell>
        </row>
        <row r="140">
          <cell r="A140" t="str">
            <v>025901</v>
          </cell>
          <cell r="B140" t="str">
            <v>BANGS ISD</v>
          </cell>
        </row>
        <row r="141">
          <cell r="A141" t="str">
            <v>025902</v>
          </cell>
          <cell r="B141" t="str">
            <v>BROWNWOOD ISD</v>
          </cell>
        </row>
        <row r="142">
          <cell r="A142" t="str">
            <v>025904</v>
          </cell>
          <cell r="B142" t="str">
            <v>BLANKET ISD</v>
          </cell>
        </row>
        <row r="143">
          <cell r="A143" t="str">
            <v>025905</v>
          </cell>
          <cell r="B143" t="str">
            <v>MAY ISD</v>
          </cell>
        </row>
        <row r="144">
          <cell r="A144" t="str">
            <v>025906</v>
          </cell>
          <cell r="B144" t="str">
            <v>ZEPHYR ISD</v>
          </cell>
        </row>
        <row r="145">
          <cell r="A145" t="str">
            <v>025908</v>
          </cell>
          <cell r="B145" t="str">
            <v>BROOKESMITH ISD</v>
          </cell>
        </row>
        <row r="146">
          <cell r="A146" t="str">
            <v>025909</v>
          </cell>
          <cell r="B146" t="str">
            <v>EARLY ISD</v>
          </cell>
        </row>
        <row r="147">
          <cell r="A147" t="str">
            <v>025910</v>
          </cell>
          <cell r="B147" t="str">
            <v>RON JACKSON STATE JUVENILE CORR COMPLEX UNIT I</v>
          </cell>
        </row>
        <row r="148">
          <cell r="A148" t="str">
            <v>025911</v>
          </cell>
          <cell r="B148" t="str">
            <v>RON JACKSON STATE JUVENILE CORR COMPLEX UNIT II</v>
          </cell>
        </row>
        <row r="149">
          <cell r="A149" t="str">
            <v>026901</v>
          </cell>
          <cell r="B149" t="str">
            <v>CALDWELL ISD</v>
          </cell>
        </row>
        <row r="150">
          <cell r="A150" t="str">
            <v>026902</v>
          </cell>
          <cell r="B150" t="str">
            <v>SOMERVILLE ISD</v>
          </cell>
        </row>
        <row r="151">
          <cell r="A151" t="str">
            <v>026903</v>
          </cell>
          <cell r="B151" t="str">
            <v>SNOOK ISD</v>
          </cell>
        </row>
        <row r="152">
          <cell r="A152" t="str">
            <v>027903</v>
          </cell>
          <cell r="B152" t="str">
            <v>BURNET CISD</v>
          </cell>
        </row>
        <row r="153">
          <cell r="A153" t="str">
            <v>027904</v>
          </cell>
          <cell r="B153" t="str">
            <v>MARBLE FALLS ISD</v>
          </cell>
        </row>
        <row r="154">
          <cell r="A154" t="str">
            <v>028902</v>
          </cell>
          <cell r="B154" t="str">
            <v>LOCKHART ISD</v>
          </cell>
        </row>
        <row r="155">
          <cell r="A155" t="str">
            <v>028903</v>
          </cell>
          <cell r="B155" t="str">
            <v>LULING ISD</v>
          </cell>
        </row>
        <row r="156">
          <cell r="A156" t="str">
            <v>028906</v>
          </cell>
          <cell r="B156" t="str">
            <v>PRAIRIE LEA ISD</v>
          </cell>
        </row>
        <row r="157">
          <cell r="A157" t="str">
            <v>029901</v>
          </cell>
          <cell r="B157" t="str">
            <v>CALHOUN COUNTY ISD</v>
          </cell>
        </row>
        <row r="158">
          <cell r="A158" t="str">
            <v>030901</v>
          </cell>
          <cell r="B158" t="str">
            <v>CROSS PLAINS ISD</v>
          </cell>
        </row>
        <row r="159">
          <cell r="A159" t="str">
            <v>030902</v>
          </cell>
          <cell r="B159" t="str">
            <v>CLYDE CISD</v>
          </cell>
        </row>
        <row r="160">
          <cell r="A160" t="str">
            <v>030903</v>
          </cell>
          <cell r="B160" t="str">
            <v>BAIRD ISD</v>
          </cell>
        </row>
        <row r="161">
          <cell r="A161" t="str">
            <v>030906</v>
          </cell>
          <cell r="B161" t="str">
            <v>EULA ISD</v>
          </cell>
        </row>
        <row r="162">
          <cell r="A162" t="str">
            <v>031504</v>
          </cell>
          <cell r="B162" t="str">
            <v>UNIVERSITY OF TEXAS AT BROWNSVILLE</v>
          </cell>
        </row>
        <row r="163">
          <cell r="A163" t="str">
            <v>031803</v>
          </cell>
          <cell r="B163" t="str">
            <v>HARMONY SCIENCE ACADEMY - BROWNSVILLE</v>
          </cell>
        </row>
        <row r="164">
          <cell r="A164" t="str">
            <v>031901</v>
          </cell>
          <cell r="B164" t="str">
            <v>BROWNSVILLE ISD</v>
          </cell>
        </row>
        <row r="165">
          <cell r="A165" t="str">
            <v>031903</v>
          </cell>
          <cell r="B165" t="str">
            <v>HARLINGEN CISD</v>
          </cell>
        </row>
        <row r="166">
          <cell r="A166" t="str">
            <v>031905</v>
          </cell>
          <cell r="B166" t="str">
            <v>LA FERIA ISD</v>
          </cell>
        </row>
        <row r="167">
          <cell r="A167" t="str">
            <v>031906</v>
          </cell>
          <cell r="B167" t="str">
            <v>LOS FRESNOS CISD</v>
          </cell>
        </row>
        <row r="168">
          <cell r="A168" t="str">
            <v>031909</v>
          </cell>
          <cell r="B168" t="str">
            <v>POINT ISABEL ISD</v>
          </cell>
        </row>
        <row r="169">
          <cell r="A169" t="str">
            <v>031911</v>
          </cell>
          <cell r="B169" t="str">
            <v>RIO HONDO ISD</v>
          </cell>
        </row>
        <row r="170">
          <cell r="A170" t="str">
            <v>031912</v>
          </cell>
          <cell r="B170" t="str">
            <v>SAN BENITO CISD</v>
          </cell>
        </row>
        <row r="171">
          <cell r="A171" t="str">
            <v>031913</v>
          </cell>
          <cell r="B171" t="str">
            <v>SANTA MARIA ISD</v>
          </cell>
        </row>
        <row r="172">
          <cell r="A172" t="str">
            <v>031914</v>
          </cell>
          <cell r="B172" t="str">
            <v>SANTA ROSA ISD</v>
          </cell>
        </row>
        <row r="173">
          <cell r="A173" t="str">
            <v>031916</v>
          </cell>
          <cell r="B173" t="str">
            <v>SOUTH TEXAS ISD</v>
          </cell>
        </row>
        <row r="174">
          <cell r="A174" t="str">
            <v>032902</v>
          </cell>
          <cell r="B174" t="str">
            <v>PITTSBURG ISD</v>
          </cell>
        </row>
        <row r="175">
          <cell r="A175" t="str">
            <v>033901</v>
          </cell>
          <cell r="B175" t="str">
            <v>GROOM ISD</v>
          </cell>
        </row>
        <row r="176">
          <cell r="A176" t="str">
            <v>033902</v>
          </cell>
          <cell r="B176" t="str">
            <v>PANHANDLE ISD</v>
          </cell>
        </row>
        <row r="177">
          <cell r="A177" t="str">
            <v>033904</v>
          </cell>
          <cell r="B177" t="str">
            <v>WHITE DEER ISD</v>
          </cell>
        </row>
        <row r="178">
          <cell r="A178" t="str">
            <v>034901</v>
          </cell>
          <cell r="B178" t="str">
            <v>ATLANTA ISD</v>
          </cell>
        </row>
        <row r="179">
          <cell r="A179" t="str">
            <v>034902</v>
          </cell>
          <cell r="B179" t="str">
            <v>AVINGER ISD</v>
          </cell>
        </row>
        <row r="180">
          <cell r="A180" t="str">
            <v>034903</v>
          </cell>
          <cell r="B180" t="str">
            <v>HUGHES SPRINGS ISD</v>
          </cell>
        </row>
        <row r="181">
          <cell r="A181" t="str">
            <v>034905</v>
          </cell>
          <cell r="B181" t="str">
            <v>LINDEN-KILDARE CISD</v>
          </cell>
        </row>
        <row r="182">
          <cell r="A182" t="str">
            <v>034906</v>
          </cell>
          <cell r="B182" t="str">
            <v>MCLEOD ISD</v>
          </cell>
        </row>
        <row r="183">
          <cell r="A183" t="str">
            <v>034907</v>
          </cell>
          <cell r="B183" t="str">
            <v>QUEEN CITY ISD</v>
          </cell>
        </row>
        <row r="184">
          <cell r="A184" t="str">
            <v>034909</v>
          </cell>
          <cell r="B184" t="str">
            <v>BLOOMBURG ISD</v>
          </cell>
        </row>
        <row r="185">
          <cell r="A185" t="str">
            <v>035901</v>
          </cell>
          <cell r="B185" t="str">
            <v>DIMMITT ISD</v>
          </cell>
        </row>
        <row r="186">
          <cell r="A186" t="str">
            <v>035902</v>
          </cell>
          <cell r="B186" t="str">
            <v>HART ISD</v>
          </cell>
        </row>
        <row r="187">
          <cell r="A187" t="str">
            <v>035903</v>
          </cell>
          <cell r="B187" t="str">
            <v>NAZARETH ISD</v>
          </cell>
        </row>
        <row r="188">
          <cell r="A188" t="str">
            <v>036901</v>
          </cell>
          <cell r="B188" t="str">
            <v>ANAHUAC ISD</v>
          </cell>
        </row>
        <row r="189">
          <cell r="A189" t="str">
            <v>036902</v>
          </cell>
          <cell r="B189" t="str">
            <v>BARBERS HILL ISD</v>
          </cell>
        </row>
        <row r="190">
          <cell r="A190" t="str">
            <v>036903</v>
          </cell>
          <cell r="B190" t="str">
            <v>EAST CHAMBERS ISD</v>
          </cell>
        </row>
        <row r="191">
          <cell r="A191" t="str">
            <v>037901</v>
          </cell>
          <cell r="B191" t="str">
            <v>ALTO ISD</v>
          </cell>
        </row>
        <row r="192">
          <cell r="A192" t="str">
            <v>037904</v>
          </cell>
          <cell r="B192" t="str">
            <v>JACKSONVILLE ISD</v>
          </cell>
        </row>
        <row r="193">
          <cell r="A193" t="str">
            <v>037907</v>
          </cell>
          <cell r="B193" t="str">
            <v>RUSK ISD</v>
          </cell>
        </row>
        <row r="194">
          <cell r="A194" t="str">
            <v>037908</v>
          </cell>
          <cell r="B194" t="str">
            <v>NEW SUMMERFIELD ISD</v>
          </cell>
        </row>
        <row r="195">
          <cell r="A195" t="str">
            <v>037909</v>
          </cell>
          <cell r="B195" t="str">
            <v>WELLS ISD</v>
          </cell>
        </row>
        <row r="196">
          <cell r="A196" t="str">
            <v>038901</v>
          </cell>
          <cell r="B196" t="str">
            <v>CHILDRESS ISD</v>
          </cell>
        </row>
        <row r="197">
          <cell r="A197" t="str">
            <v>039901</v>
          </cell>
          <cell r="B197" t="str">
            <v>BYERS ISD</v>
          </cell>
        </row>
        <row r="198">
          <cell r="A198" t="str">
            <v>039902</v>
          </cell>
          <cell r="B198" t="str">
            <v>HENRIETTA ISD</v>
          </cell>
        </row>
        <row r="199">
          <cell r="A199" t="str">
            <v>039903</v>
          </cell>
          <cell r="B199" t="str">
            <v>PETROLIA ISD</v>
          </cell>
        </row>
        <row r="200">
          <cell r="A200" t="str">
            <v>039904</v>
          </cell>
          <cell r="B200" t="str">
            <v>BELLEVUE ISD</v>
          </cell>
        </row>
        <row r="201">
          <cell r="A201" t="str">
            <v>039905</v>
          </cell>
          <cell r="B201" t="str">
            <v>MIDWAY ISD</v>
          </cell>
        </row>
        <row r="202">
          <cell r="A202" t="str">
            <v>040901</v>
          </cell>
          <cell r="B202" t="str">
            <v>MORTON ISD</v>
          </cell>
        </row>
        <row r="203">
          <cell r="A203" t="str">
            <v>040902</v>
          </cell>
          <cell r="B203" t="str">
            <v>WHITEFACE CISD</v>
          </cell>
        </row>
        <row r="204">
          <cell r="A204" t="str">
            <v>041901</v>
          </cell>
          <cell r="B204" t="str">
            <v>BRONTE ISD</v>
          </cell>
        </row>
        <row r="205">
          <cell r="A205" t="str">
            <v>041902</v>
          </cell>
          <cell r="B205" t="str">
            <v>ROBERT LEE ISD</v>
          </cell>
        </row>
        <row r="206">
          <cell r="A206" t="str">
            <v>042901</v>
          </cell>
          <cell r="B206" t="str">
            <v>COLEMAN ISD</v>
          </cell>
        </row>
        <row r="207">
          <cell r="A207" t="str">
            <v>042903</v>
          </cell>
          <cell r="B207" t="str">
            <v>SANTA ANNA ISD</v>
          </cell>
        </row>
        <row r="208">
          <cell r="A208" t="str">
            <v>042905</v>
          </cell>
          <cell r="B208" t="str">
            <v>PANTHER CREEK CISD</v>
          </cell>
        </row>
        <row r="209">
          <cell r="A209" t="str">
            <v>042906</v>
          </cell>
          <cell r="B209" t="str">
            <v>NOVICE ISD</v>
          </cell>
        </row>
        <row r="210">
          <cell r="A210" t="str">
            <v>043901</v>
          </cell>
          <cell r="B210" t="str">
            <v>ALLEN ISD</v>
          </cell>
        </row>
        <row r="211">
          <cell r="A211" t="str">
            <v>043902</v>
          </cell>
          <cell r="B211" t="str">
            <v>ANNA ISD</v>
          </cell>
        </row>
        <row r="212">
          <cell r="A212" t="str">
            <v>043903</v>
          </cell>
          <cell r="B212" t="str">
            <v>CELINA ISD</v>
          </cell>
        </row>
        <row r="213">
          <cell r="A213" t="str">
            <v>043904</v>
          </cell>
          <cell r="B213" t="str">
            <v>FARMERSVILLE ISD</v>
          </cell>
        </row>
        <row r="214">
          <cell r="A214" t="str">
            <v>043905</v>
          </cell>
          <cell r="B214" t="str">
            <v>FRISCO ISD</v>
          </cell>
        </row>
        <row r="215">
          <cell r="A215" t="str">
            <v>043907</v>
          </cell>
          <cell r="B215" t="str">
            <v>MCKINNEY ISD</v>
          </cell>
        </row>
        <row r="216">
          <cell r="A216" t="str">
            <v>043908</v>
          </cell>
          <cell r="B216" t="str">
            <v>MELISSA ISD</v>
          </cell>
        </row>
        <row r="217">
          <cell r="A217" t="str">
            <v>043910</v>
          </cell>
          <cell r="B217" t="str">
            <v>PLANO ISD</v>
          </cell>
        </row>
        <row r="218">
          <cell r="A218" t="str">
            <v>043911</v>
          </cell>
          <cell r="B218" t="str">
            <v>PRINCETON ISD</v>
          </cell>
        </row>
        <row r="219">
          <cell r="A219" t="str">
            <v>043912</v>
          </cell>
          <cell r="B219" t="str">
            <v>PROSPER ISD</v>
          </cell>
        </row>
        <row r="220">
          <cell r="A220" t="str">
            <v>043914</v>
          </cell>
          <cell r="B220" t="str">
            <v>WYLIE ISD</v>
          </cell>
        </row>
        <row r="221">
          <cell r="A221" t="str">
            <v>043917</v>
          </cell>
          <cell r="B221" t="str">
            <v>BLUE RIDGE ISD</v>
          </cell>
        </row>
        <row r="222">
          <cell r="A222" t="str">
            <v>043918</v>
          </cell>
          <cell r="B222" t="str">
            <v>COMMUNITY ISD</v>
          </cell>
        </row>
        <row r="223">
          <cell r="A223" t="str">
            <v>043919</v>
          </cell>
          <cell r="B223" t="str">
            <v>LOVEJOY ISD</v>
          </cell>
        </row>
        <row r="224">
          <cell r="A224" t="str">
            <v>044902</v>
          </cell>
          <cell r="B224" t="str">
            <v>WELLINGTON ISD</v>
          </cell>
        </row>
        <row r="225">
          <cell r="A225" t="str">
            <v>044904</v>
          </cell>
          <cell r="B225" t="str">
            <v>SAMNORWOOD ISD</v>
          </cell>
        </row>
        <row r="226">
          <cell r="A226" t="str">
            <v>045902</v>
          </cell>
          <cell r="B226" t="str">
            <v>COLUMBUS ISD</v>
          </cell>
        </row>
        <row r="227">
          <cell r="A227" t="str">
            <v>045903</v>
          </cell>
          <cell r="B227" t="str">
            <v>RICE CISD</v>
          </cell>
        </row>
        <row r="228">
          <cell r="A228" t="str">
            <v>045905</v>
          </cell>
          <cell r="B228" t="str">
            <v>WEIMAR ISD</v>
          </cell>
        </row>
        <row r="229">
          <cell r="A229" t="str">
            <v>046802</v>
          </cell>
          <cell r="B229" t="str">
            <v>TRINITY CHARTER SCHOOL</v>
          </cell>
        </row>
        <row r="230">
          <cell r="A230" t="str">
            <v>046901</v>
          </cell>
          <cell r="B230" t="str">
            <v>NEW BRAUNFELS ISD</v>
          </cell>
        </row>
        <row r="231">
          <cell r="A231" t="str">
            <v>046902</v>
          </cell>
          <cell r="B231" t="str">
            <v>COMAL ISD</v>
          </cell>
        </row>
        <row r="232">
          <cell r="A232" t="str">
            <v>047901</v>
          </cell>
          <cell r="B232" t="str">
            <v>COMANCHE ISD</v>
          </cell>
        </row>
        <row r="233">
          <cell r="A233" t="str">
            <v>047902</v>
          </cell>
          <cell r="B233" t="str">
            <v>DE LEON ISD</v>
          </cell>
        </row>
        <row r="234">
          <cell r="A234" t="str">
            <v>047903</v>
          </cell>
          <cell r="B234" t="str">
            <v>GUSTINE ISD</v>
          </cell>
        </row>
        <row r="235">
          <cell r="A235" t="str">
            <v>047905</v>
          </cell>
          <cell r="B235" t="str">
            <v>SIDNEY ISD</v>
          </cell>
        </row>
        <row r="236">
          <cell r="A236" t="str">
            <v>048901</v>
          </cell>
          <cell r="B236" t="str">
            <v>EDEN CISD</v>
          </cell>
        </row>
        <row r="237">
          <cell r="A237" t="str">
            <v>048903</v>
          </cell>
          <cell r="B237" t="str">
            <v>PAINT ROCK ISD</v>
          </cell>
        </row>
        <row r="238">
          <cell r="A238" t="str">
            <v>049901</v>
          </cell>
          <cell r="B238" t="str">
            <v>GAINESVILLE ISD</v>
          </cell>
        </row>
        <row r="239">
          <cell r="A239" t="str">
            <v>049902</v>
          </cell>
          <cell r="B239" t="str">
            <v>MUENSTER ISD</v>
          </cell>
        </row>
        <row r="240">
          <cell r="A240" t="str">
            <v>049903</v>
          </cell>
          <cell r="B240" t="str">
            <v>VALLEY VIEW ISD</v>
          </cell>
        </row>
        <row r="241">
          <cell r="A241" t="str">
            <v>049904</v>
          </cell>
          <cell r="B241" t="str">
            <v>GAINESVILLE STATE SCHOOL</v>
          </cell>
        </row>
        <row r="242">
          <cell r="A242" t="str">
            <v>049905</v>
          </cell>
          <cell r="B242" t="str">
            <v>CALLISBURG ISD</v>
          </cell>
        </row>
        <row r="243">
          <cell r="A243" t="str">
            <v>049906</v>
          </cell>
          <cell r="B243" t="str">
            <v>ERA ISD</v>
          </cell>
        </row>
        <row r="244">
          <cell r="A244" t="str">
            <v>049907</v>
          </cell>
          <cell r="B244" t="str">
            <v>LINDSAY ISD</v>
          </cell>
        </row>
        <row r="245">
          <cell r="A245" t="str">
            <v>049908</v>
          </cell>
          <cell r="B245" t="str">
            <v>WALNUT BEND ISD</v>
          </cell>
        </row>
        <row r="246">
          <cell r="A246" t="str">
            <v>049909</v>
          </cell>
          <cell r="B246" t="str">
            <v>SIVELLS BEND ISD</v>
          </cell>
        </row>
        <row r="247">
          <cell r="A247" t="str">
            <v>050901</v>
          </cell>
          <cell r="B247" t="str">
            <v>EVANT ISD</v>
          </cell>
        </row>
        <row r="248">
          <cell r="A248" t="str">
            <v>050902</v>
          </cell>
          <cell r="B248" t="str">
            <v>GATESVILLE ISD</v>
          </cell>
        </row>
        <row r="249">
          <cell r="A249" t="str">
            <v>050904</v>
          </cell>
          <cell r="B249" t="str">
            <v>OGLESBY ISD</v>
          </cell>
        </row>
        <row r="250">
          <cell r="A250" t="str">
            <v>050909</v>
          </cell>
          <cell r="B250" t="str">
            <v>JONESBORO ISD</v>
          </cell>
        </row>
        <row r="251">
          <cell r="A251" t="str">
            <v>050910</v>
          </cell>
          <cell r="B251" t="str">
            <v>COPPERAS COVE ISD</v>
          </cell>
        </row>
        <row r="252">
          <cell r="A252" t="str">
            <v>051901</v>
          </cell>
          <cell r="B252" t="str">
            <v>PADUCAH ISD</v>
          </cell>
        </row>
        <row r="253">
          <cell r="A253" t="str">
            <v>052901</v>
          </cell>
          <cell r="B253" t="str">
            <v>CRANE ISD</v>
          </cell>
        </row>
        <row r="254">
          <cell r="A254" t="str">
            <v>053001</v>
          </cell>
          <cell r="B254" t="str">
            <v>CROCKETT COUNTY CONSOLIDATED CSD</v>
          </cell>
        </row>
        <row r="255">
          <cell r="A255" t="str">
            <v>054901</v>
          </cell>
          <cell r="B255" t="str">
            <v>CROSBYTON CISD</v>
          </cell>
        </row>
        <row r="256">
          <cell r="A256" t="str">
            <v>054902</v>
          </cell>
          <cell r="B256" t="str">
            <v>LORENZO ISD</v>
          </cell>
        </row>
        <row r="257">
          <cell r="A257" t="str">
            <v>054903</v>
          </cell>
          <cell r="B257" t="str">
            <v>RALLS ISD</v>
          </cell>
        </row>
        <row r="258">
          <cell r="A258" t="str">
            <v>055901</v>
          </cell>
          <cell r="B258" t="str">
            <v>CULBERSON COUNTY-ALLAMOORE ISD</v>
          </cell>
        </row>
        <row r="259">
          <cell r="A259" t="str">
            <v>056901</v>
          </cell>
          <cell r="B259" t="str">
            <v>DALHART ISD</v>
          </cell>
        </row>
        <row r="260">
          <cell r="A260" t="str">
            <v>056902</v>
          </cell>
          <cell r="B260" t="str">
            <v>TEXLINE ISD</v>
          </cell>
        </row>
        <row r="261">
          <cell r="A261" t="str">
            <v>057802</v>
          </cell>
          <cell r="B261" t="str">
            <v>PEGASUS SCHOOL OF LIBERAL ARTS AND SCIENCES</v>
          </cell>
        </row>
        <row r="262">
          <cell r="A262" t="str">
            <v>057803</v>
          </cell>
          <cell r="B262" t="str">
            <v>NORTH HILLS PREPARATORY SCHOOL</v>
          </cell>
        </row>
        <row r="263">
          <cell r="A263" t="str">
            <v>057804</v>
          </cell>
          <cell r="B263" t="str">
            <v>DALLAS CAN ACADEMY CHARTER</v>
          </cell>
        </row>
        <row r="264">
          <cell r="A264" t="str">
            <v>057805</v>
          </cell>
          <cell r="B264" t="str">
            <v>DALLAS COMMUNITY CHARTER SCHOOL</v>
          </cell>
        </row>
        <row r="265">
          <cell r="A265" t="str">
            <v>057806</v>
          </cell>
          <cell r="B265" t="str">
            <v>EAGLE ADVANTAGE SCHOOLS</v>
          </cell>
        </row>
        <row r="266">
          <cell r="A266" t="str">
            <v>057807</v>
          </cell>
          <cell r="B266" t="str">
            <v>LIFE SCHOOL</v>
          </cell>
        </row>
        <row r="267">
          <cell r="A267" t="str">
            <v>057808</v>
          </cell>
          <cell r="B267" t="str">
            <v>UNIVERSAL ACADEMY</v>
          </cell>
        </row>
        <row r="268">
          <cell r="A268" t="str">
            <v>057809</v>
          </cell>
          <cell r="B268" t="str">
            <v>NOVA ACADEMY</v>
          </cell>
        </row>
        <row r="269">
          <cell r="A269" t="str">
            <v>057810</v>
          </cell>
          <cell r="B269" t="str">
            <v>ACADEMY OF DALLAS</v>
          </cell>
        </row>
        <row r="270">
          <cell r="A270" t="str">
            <v>057811</v>
          </cell>
          <cell r="B270" t="str">
            <v>CHILDREN FIRST ACADEMY OF DALLAS</v>
          </cell>
        </row>
        <row r="271">
          <cell r="A271" t="str">
            <v>057813</v>
          </cell>
          <cell r="B271" t="str">
            <v>TRINITY BASIN PREPARATORY</v>
          </cell>
        </row>
        <row r="272">
          <cell r="A272" t="str">
            <v>057814</v>
          </cell>
          <cell r="B272" t="str">
            <v>DALLAS COUNTY JUVENILE JUSTICE</v>
          </cell>
        </row>
        <row r="273">
          <cell r="A273" t="str">
            <v>057815</v>
          </cell>
          <cell r="B273" t="str">
            <v>FAITH FAMILY ACADEMY OF OAK CLIFF</v>
          </cell>
        </row>
        <row r="274">
          <cell r="A274" t="str">
            <v>057816</v>
          </cell>
          <cell r="B274" t="str">
            <v>AW BROWN-FELLOWSHIP CHARTER SCHOOL</v>
          </cell>
        </row>
        <row r="275">
          <cell r="A275" t="str">
            <v>057817</v>
          </cell>
          <cell r="B275" t="str">
            <v>FOCUS LEARNING ACADEMY</v>
          </cell>
        </row>
        <row r="276">
          <cell r="A276" t="str">
            <v>057819</v>
          </cell>
          <cell r="B276" t="str">
            <v>JEAN MASSIEU ACADEMY</v>
          </cell>
        </row>
        <row r="277">
          <cell r="A277" t="str">
            <v>057821</v>
          </cell>
          <cell r="B277" t="str">
            <v>THE SCHOOL OF LIBERAL ARTS AND SCIENCE</v>
          </cell>
        </row>
        <row r="278">
          <cell r="A278" t="str">
            <v>057825</v>
          </cell>
          <cell r="B278" t="str">
            <v>HONORS ACADEMY</v>
          </cell>
        </row>
        <row r="279">
          <cell r="A279" t="str">
            <v>057827</v>
          </cell>
          <cell r="B279" t="str">
            <v>NOVA ACADEMY (SOUTHEAST)</v>
          </cell>
        </row>
        <row r="280">
          <cell r="A280" t="str">
            <v>057828</v>
          </cell>
          <cell r="B280" t="str">
            <v>WINFREE ACADEMY CHARTER SCHOOLS</v>
          </cell>
        </row>
        <row r="281">
          <cell r="A281" t="str">
            <v>057829</v>
          </cell>
          <cell r="B281" t="str">
            <v>A+ ACADEMY</v>
          </cell>
        </row>
        <row r="282">
          <cell r="A282" t="str">
            <v>057830</v>
          </cell>
          <cell r="B282" t="str">
            <v>INSPIRED VISION ACADEMY</v>
          </cell>
        </row>
        <row r="283">
          <cell r="A283" t="str">
            <v>057831</v>
          </cell>
          <cell r="B283" t="str">
            <v>GATEWAY CHARTER ACADEMY</v>
          </cell>
        </row>
        <row r="284">
          <cell r="A284" t="str">
            <v>057832</v>
          </cell>
          <cell r="B284" t="str">
            <v>ALPHA CHARTER SCHOOL</v>
          </cell>
        </row>
        <row r="285">
          <cell r="A285" t="str">
            <v>057833</v>
          </cell>
          <cell r="B285" t="str">
            <v>EDUCATION CENTER INTERNATIONAL ACADEMY</v>
          </cell>
        </row>
        <row r="286">
          <cell r="A286" t="str">
            <v>057834</v>
          </cell>
          <cell r="B286" t="str">
            <v>EVOLUTION ACADEMY CHARTER SCHOOL</v>
          </cell>
        </row>
        <row r="287">
          <cell r="A287" t="str">
            <v>057835</v>
          </cell>
          <cell r="B287" t="str">
            <v>GOLDEN RULE CHARTER SCHOOL</v>
          </cell>
        </row>
        <row r="288">
          <cell r="A288" t="str">
            <v>057836</v>
          </cell>
          <cell r="B288" t="str">
            <v>ST ANTHONY SCHOOL</v>
          </cell>
        </row>
        <row r="289">
          <cell r="A289" t="str">
            <v>057837</v>
          </cell>
          <cell r="B289" t="str">
            <v>KIPP TRUTH ACADEMY</v>
          </cell>
        </row>
        <row r="290">
          <cell r="A290" t="str">
            <v>057838</v>
          </cell>
          <cell r="B290" t="str">
            <v>PEAK PREPARATORY SCHOOL</v>
          </cell>
        </row>
        <row r="291">
          <cell r="A291" t="str">
            <v>057839</v>
          </cell>
          <cell r="B291" t="str">
            <v>LA ACADEMIA DE ESTRELLAS</v>
          </cell>
        </row>
        <row r="292">
          <cell r="A292" t="str">
            <v>057840</v>
          </cell>
          <cell r="B292" t="str">
            <v>RICHLAND COLLEGIATE HS OF MATH SCIENCE ENGINEERING</v>
          </cell>
        </row>
        <row r="293">
          <cell r="A293" t="str">
            <v>057841</v>
          </cell>
          <cell r="B293" t="str">
            <v>RECONCILIATION ACADEMY</v>
          </cell>
        </row>
        <row r="294">
          <cell r="A294" t="str">
            <v>057842</v>
          </cell>
          <cell r="B294" t="str">
            <v>WILLIAMS PREPARATORY</v>
          </cell>
        </row>
        <row r="295">
          <cell r="A295" t="str">
            <v>057843</v>
          </cell>
          <cell r="B295" t="str">
            <v>HAMPTON PREPARATORY</v>
          </cell>
        </row>
        <row r="296">
          <cell r="A296" t="str">
            <v>057844</v>
          </cell>
          <cell r="B296" t="str">
            <v>MANARA ACADEMY</v>
          </cell>
        </row>
        <row r="297">
          <cell r="A297" t="str">
            <v>057903</v>
          </cell>
          <cell r="B297" t="str">
            <v>CARROLLTON-FARMERS BRANCH ISD</v>
          </cell>
        </row>
        <row r="298">
          <cell r="A298" t="str">
            <v>057904</v>
          </cell>
          <cell r="B298" t="str">
            <v>CEDAR HILL ISD</v>
          </cell>
        </row>
        <row r="299">
          <cell r="A299" t="str">
            <v>057905</v>
          </cell>
          <cell r="B299" t="str">
            <v>DALLAS ISD</v>
          </cell>
        </row>
        <row r="300">
          <cell r="A300" t="str">
            <v>057906</v>
          </cell>
          <cell r="B300" t="str">
            <v>DESOTO ISD</v>
          </cell>
        </row>
        <row r="301">
          <cell r="A301" t="str">
            <v>057907</v>
          </cell>
          <cell r="B301" t="str">
            <v>DUNCANVILLE ISD</v>
          </cell>
        </row>
        <row r="302">
          <cell r="A302" t="str">
            <v>057909</v>
          </cell>
          <cell r="B302" t="str">
            <v>GARLAND ISD</v>
          </cell>
        </row>
        <row r="303">
          <cell r="A303" t="str">
            <v>057910</v>
          </cell>
          <cell r="B303" t="str">
            <v>GRAND PRAIRIE ISD</v>
          </cell>
        </row>
        <row r="304">
          <cell r="A304" t="str">
            <v>057911</v>
          </cell>
          <cell r="B304" t="str">
            <v>HIGHLAND PARK ISD</v>
          </cell>
        </row>
        <row r="305">
          <cell r="A305" t="str">
            <v>057912</v>
          </cell>
          <cell r="B305" t="str">
            <v>IRVING ISD</v>
          </cell>
        </row>
        <row r="306">
          <cell r="A306" t="str">
            <v>057913</v>
          </cell>
          <cell r="B306" t="str">
            <v>LANCASTER ISD</v>
          </cell>
        </row>
        <row r="307">
          <cell r="A307" t="str">
            <v>057914</v>
          </cell>
          <cell r="B307" t="str">
            <v>MESQUITE ISD</v>
          </cell>
        </row>
        <row r="308">
          <cell r="A308" t="str">
            <v>057916</v>
          </cell>
          <cell r="B308" t="str">
            <v>RICHARDSON ISD</v>
          </cell>
        </row>
        <row r="309">
          <cell r="A309" t="str">
            <v>057919</v>
          </cell>
          <cell r="B309" t="str">
            <v>SUNNYVALE ISD</v>
          </cell>
        </row>
        <row r="310">
          <cell r="A310" t="str">
            <v>057922</v>
          </cell>
          <cell r="B310" t="str">
            <v>COPPELL ISD</v>
          </cell>
        </row>
        <row r="311">
          <cell r="A311" t="str">
            <v>058902</v>
          </cell>
          <cell r="B311" t="str">
            <v>DAWSON ISD</v>
          </cell>
        </row>
        <row r="312">
          <cell r="A312" t="str">
            <v>058905</v>
          </cell>
          <cell r="B312" t="str">
            <v>KLONDIKE ISD</v>
          </cell>
        </row>
        <row r="313">
          <cell r="A313" t="str">
            <v>058906</v>
          </cell>
          <cell r="B313" t="str">
            <v>LAMESA ISD</v>
          </cell>
        </row>
        <row r="314">
          <cell r="A314" t="str">
            <v>058909</v>
          </cell>
          <cell r="B314" t="str">
            <v>SANDS CISD</v>
          </cell>
        </row>
        <row r="315">
          <cell r="A315" t="str">
            <v>059901</v>
          </cell>
          <cell r="B315" t="str">
            <v>HEREFORD ISD</v>
          </cell>
        </row>
        <row r="316">
          <cell r="A316" t="str">
            <v>059902</v>
          </cell>
          <cell r="B316" t="str">
            <v>WALCOTT ISD</v>
          </cell>
        </row>
        <row r="317">
          <cell r="A317" t="str">
            <v>060902</v>
          </cell>
          <cell r="B317" t="str">
            <v>COOPER ISD</v>
          </cell>
        </row>
        <row r="318">
          <cell r="A318" t="str">
            <v>060914</v>
          </cell>
          <cell r="B318" t="str">
            <v>FANNINDEL ISD</v>
          </cell>
        </row>
        <row r="319">
          <cell r="A319" t="str">
            <v>061501</v>
          </cell>
          <cell r="B319" t="str">
            <v>UNIVERSITY OF NORTH TEXAS</v>
          </cell>
        </row>
        <row r="320">
          <cell r="A320" t="str">
            <v>061802</v>
          </cell>
          <cell r="B320" t="str">
            <v>EDUCATION CENTER</v>
          </cell>
        </row>
        <row r="321">
          <cell r="A321" t="str">
            <v>061803</v>
          </cell>
          <cell r="B321" t="str">
            <v>THE LEGENDS ACADEMY</v>
          </cell>
        </row>
        <row r="322">
          <cell r="A322" t="str">
            <v>061901</v>
          </cell>
          <cell r="B322" t="str">
            <v>DENTON ISD</v>
          </cell>
        </row>
        <row r="323">
          <cell r="A323" t="str">
            <v>061902</v>
          </cell>
          <cell r="B323" t="str">
            <v>LEWISVILLE ISD</v>
          </cell>
        </row>
        <row r="324">
          <cell r="A324" t="str">
            <v>061903</v>
          </cell>
          <cell r="B324" t="str">
            <v>PILOT POINT ISD</v>
          </cell>
        </row>
        <row r="325">
          <cell r="A325" t="str">
            <v>061905</v>
          </cell>
          <cell r="B325" t="str">
            <v>KRUM ISD</v>
          </cell>
        </row>
        <row r="326">
          <cell r="A326" t="str">
            <v>061906</v>
          </cell>
          <cell r="B326" t="str">
            <v>PONDER ISD</v>
          </cell>
        </row>
        <row r="327">
          <cell r="A327" t="str">
            <v>061907</v>
          </cell>
          <cell r="B327" t="str">
            <v>AUBREY ISD</v>
          </cell>
        </row>
        <row r="328">
          <cell r="A328" t="str">
            <v>061908</v>
          </cell>
          <cell r="B328" t="str">
            <v>SANGER ISD</v>
          </cell>
        </row>
        <row r="329">
          <cell r="A329" t="str">
            <v>061910</v>
          </cell>
          <cell r="B329" t="str">
            <v>ARGYLE ISD</v>
          </cell>
        </row>
        <row r="330">
          <cell r="A330" t="str">
            <v>061911</v>
          </cell>
          <cell r="B330" t="str">
            <v>NORTHWEST ISD</v>
          </cell>
        </row>
        <row r="331">
          <cell r="A331" t="str">
            <v>061912</v>
          </cell>
          <cell r="B331" t="str">
            <v>LAKE DALLAS ISD</v>
          </cell>
        </row>
        <row r="332">
          <cell r="A332" t="str">
            <v>061914</v>
          </cell>
          <cell r="B332" t="str">
            <v>LITTLE ELM ISD</v>
          </cell>
        </row>
        <row r="333">
          <cell r="A333" t="str">
            <v>062901</v>
          </cell>
          <cell r="B333" t="str">
            <v>CUERO ISD</v>
          </cell>
        </row>
        <row r="334">
          <cell r="A334" t="str">
            <v>062902</v>
          </cell>
          <cell r="B334" t="str">
            <v>NORDHEIM ISD</v>
          </cell>
        </row>
        <row r="335">
          <cell r="A335" t="str">
            <v>062903</v>
          </cell>
          <cell r="B335" t="str">
            <v>YOAKUM ISD</v>
          </cell>
        </row>
        <row r="336">
          <cell r="A336" t="str">
            <v>062904</v>
          </cell>
          <cell r="B336" t="str">
            <v>YORKTOWN ISD</v>
          </cell>
        </row>
        <row r="337">
          <cell r="A337" t="str">
            <v>062905</v>
          </cell>
          <cell r="B337" t="str">
            <v>WESTHOFF ISD</v>
          </cell>
        </row>
        <row r="338">
          <cell r="A338" t="str">
            <v>062906</v>
          </cell>
          <cell r="B338" t="str">
            <v>MEYERSVILLE ISD</v>
          </cell>
        </row>
        <row r="339">
          <cell r="A339" t="str">
            <v>063903</v>
          </cell>
          <cell r="B339" t="str">
            <v>SPUR ISD</v>
          </cell>
        </row>
        <row r="340">
          <cell r="A340" t="str">
            <v>063906</v>
          </cell>
          <cell r="B340" t="str">
            <v>PATTON SPRINGS ISD</v>
          </cell>
        </row>
        <row r="341">
          <cell r="A341" t="str">
            <v>064903</v>
          </cell>
          <cell r="B341" t="str">
            <v>CARRIZO SPRINGS CISD</v>
          </cell>
        </row>
        <row r="342">
          <cell r="A342" t="str">
            <v>065901</v>
          </cell>
          <cell r="B342" t="str">
            <v>CLARENDON ISD</v>
          </cell>
        </row>
        <row r="343">
          <cell r="A343" t="str">
            <v>065902</v>
          </cell>
          <cell r="B343" t="str">
            <v>HEDLEY ISD</v>
          </cell>
        </row>
        <row r="344">
          <cell r="A344" t="str">
            <v>066005</v>
          </cell>
          <cell r="B344" t="str">
            <v>RAMIREZ CSD</v>
          </cell>
        </row>
        <row r="345">
          <cell r="A345" t="str">
            <v>066901</v>
          </cell>
          <cell r="B345" t="str">
            <v>BENAVIDES ISD</v>
          </cell>
        </row>
        <row r="346">
          <cell r="A346" t="str">
            <v>066902</v>
          </cell>
          <cell r="B346" t="str">
            <v>SAN DIEGO ISD</v>
          </cell>
        </row>
        <row r="347">
          <cell r="A347" t="str">
            <v>066903</v>
          </cell>
          <cell r="B347" t="str">
            <v>FREER ISD</v>
          </cell>
        </row>
        <row r="348">
          <cell r="A348" t="str">
            <v>067902</v>
          </cell>
          <cell r="B348" t="str">
            <v>CISCO ISD</v>
          </cell>
        </row>
        <row r="349">
          <cell r="A349" t="str">
            <v>067903</v>
          </cell>
          <cell r="B349" t="str">
            <v>EASTLAND ISD</v>
          </cell>
        </row>
        <row r="350">
          <cell r="A350" t="str">
            <v>067904</v>
          </cell>
          <cell r="B350" t="str">
            <v>GORMAN ISD</v>
          </cell>
        </row>
        <row r="351">
          <cell r="A351" t="str">
            <v>067907</v>
          </cell>
          <cell r="B351" t="str">
            <v>RANGER ISD</v>
          </cell>
        </row>
        <row r="352">
          <cell r="A352" t="str">
            <v>067908</v>
          </cell>
          <cell r="B352" t="str">
            <v>RISING STAR ISD</v>
          </cell>
        </row>
        <row r="353">
          <cell r="A353" t="str">
            <v>068801</v>
          </cell>
          <cell r="B353" t="str">
            <v>RICHARD MILBURN ACADEMY (ECTOR COUNTY)</v>
          </cell>
        </row>
        <row r="354">
          <cell r="A354" t="str">
            <v>068901</v>
          </cell>
          <cell r="B354" t="str">
            <v>ECTOR COUNTY ISD</v>
          </cell>
        </row>
        <row r="355">
          <cell r="A355" t="str">
            <v>069901</v>
          </cell>
          <cell r="B355" t="str">
            <v>ROCKSPRINGS ISD</v>
          </cell>
        </row>
        <row r="356">
          <cell r="A356" t="str">
            <v>069902</v>
          </cell>
          <cell r="B356" t="str">
            <v>NUECES CANYON CISD</v>
          </cell>
        </row>
        <row r="357">
          <cell r="A357" t="str">
            <v>070801</v>
          </cell>
          <cell r="B357" t="str">
            <v>WAXAHACHIE FAITH FAMILY ACADEMY</v>
          </cell>
        </row>
        <row r="358">
          <cell r="A358" t="str">
            <v>070901</v>
          </cell>
          <cell r="B358" t="str">
            <v>AVALON ISD</v>
          </cell>
        </row>
        <row r="359">
          <cell r="A359" t="str">
            <v>070903</v>
          </cell>
          <cell r="B359" t="str">
            <v>ENNIS ISD</v>
          </cell>
        </row>
        <row r="360">
          <cell r="A360" t="str">
            <v>070905</v>
          </cell>
          <cell r="B360" t="str">
            <v>FERRIS ISD</v>
          </cell>
        </row>
        <row r="361">
          <cell r="A361" t="str">
            <v>070907</v>
          </cell>
          <cell r="B361" t="str">
            <v>ITALY ISD</v>
          </cell>
        </row>
        <row r="362">
          <cell r="A362" t="str">
            <v>070908</v>
          </cell>
          <cell r="B362" t="str">
            <v>MIDLOTHIAN ISD</v>
          </cell>
        </row>
        <row r="363">
          <cell r="A363" t="str">
            <v>070909</v>
          </cell>
          <cell r="B363" t="str">
            <v>MILFORD ISD</v>
          </cell>
        </row>
        <row r="364">
          <cell r="A364" t="str">
            <v>070910</v>
          </cell>
          <cell r="B364" t="str">
            <v>PALMER ISD</v>
          </cell>
        </row>
        <row r="365">
          <cell r="A365" t="str">
            <v>070911</v>
          </cell>
          <cell r="B365" t="str">
            <v>RED OAK ISD</v>
          </cell>
        </row>
        <row r="366">
          <cell r="A366" t="str">
            <v>070912</v>
          </cell>
          <cell r="B366" t="str">
            <v>WAXAHACHIE ISD</v>
          </cell>
        </row>
        <row r="367">
          <cell r="A367" t="str">
            <v>070915</v>
          </cell>
          <cell r="B367" t="str">
            <v>MAYPEARL ISD</v>
          </cell>
        </row>
        <row r="368">
          <cell r="A368" t="str">
            <v>071801</v>
          </cell>
          <cell r="B368" t="str">
            <v>BURNHAM WOOD CHARTER SCHOOL DISTRICT</v>
          </cell>
        </row>
        <row r="369">
          <cell r="A369" t="str">
            <v>071803</v>
          </cell>
          <cell r="B369" t="str">
            <v>PASO DEL NORTE</v>
          </cell>
        </row>
        <row r="370">
          <cell r="A370" t="str">
            <v>071804</v>
          </cell>
          <cell r="B370" t="str">
            <v>EL PASO ACADEMY</v>
          </cell>
        </row>
        <row r="371">
          <cell r="A371" t="str">
            <v>071805</v>
          </cell>
          <cell r="B371" t="str">
            <v>EL PASO SCHOOL OF EXCELLENCE</v>
          </cell>
        </row>
        <row r="372">
          <cell r="A372" t="str">
            <v>071806</v>
          </cell>
          <cell r="B372" t="str">
            <v>HARMONY SCIENCE ACAD (EL PASO)</v>
          </cell>
        </row>
        <row r="373">
          <cell r="A373" t="str">
            <v>071807</v>
          </cell>
          <cell r="B373" t="str">
            <v>LA FE PREPARATORY SCHOOL</v>
          </cell>
        </row>
        <row r="374">
          <cell r="A374" t="str">
            <v>071808</v>
          </cell>
          <cell r="B374" t="str">
            <v>SOMERSET CHARTER SCHOOL</v>
          </cell>
        </row>
        <row r="375">
          <cell r="A375" t="str">
            <v>071809</v>
          </cell>
          <cell r="B375" t="str">
            <v>VISTA DEL FUTURO CHARTER SCHOOL</v>
          </cell>
        </row>
        <row r="376">
          <cell r="A376" t="str">
            <v>071901</v>
          </cell>
          <cell r="B376" t="str">
            <v>CLINT ISD</v>
          </cell>
        </row>
        <row r="377">
          <cell r="A377" t="str">
            <v>071902</v>
          </cell>
          <cell r="B377" t="str">
            <v>EL PASO ISD</v>
          </cell>
        </row>
        <row r="378">
          <cell r="A378" t="str">
            <v>071903</v>
          </cell>
          <cell r="B378" t="str">
            <v>FABENS ISD</v>
          </cell>
        </row>
        <row r="379">
          <cell r="A379" t="str">
            <v>071904</v>
          </cell>
          <cell r="B379" t="str">
            <v>SAN ELIZARIO ISD</v>
          </cell>
        </row>
        <row r="380">
          <cell r="A380" t="str">
            <v>071905</v>
          </cell>
          <cell r="B380" t="str">
            <v>YSLETA ISD</v>
          </cell>
        </row>
        <row r="381">
          <cell r="A381" t="str">
            <v>071906</v>
          </cell>
          <cell r="B381" t="str">
            <v>ANTHONY ISD</v>
          </cell>
        </row>
        <row r="382">
          <cell r="A382" t="str">
            <v>071907</v>
          </cell>
          <cell r="B382" t="str">
            <v>CANUTILLO ISD</v>
          </cell>
        </row>
        <row r="383">
          <cell r="A383" t="str">
            <v>071908</v>
          </cell>
          <cell r="B383" t="str">
            <v>TORNILLO ISD</v>
          </cell>
        </row>
        <row r="384">
          <cell r="A384" t="str">
            <v>071909</v>
          </cell>
          <cell r="B384" t="str">
            <v>SOCORRO ISD</v>
          </cell>
        </row>
        <row r="385">
          <cell r="A385" t="str">
            <v>072801</v>
          </cell>
          <cell r="B385" t="str">
            <v>PARADIGM ACCELERATED CHARTER SCHOOL</v>
          </cell>
        </row>
        <row r="386">
          <cell r="A386" t="str">
            <v>072802</v>
          </cell>
          <cell r="B386" t="str">
            <v>ERATH EXCELS ACADEMY INC</v>
          </cell>
        </row>
        <row r="387">
          <cell r="A387" t="str">
            <v>072901</v>
          </cell>
          <cell r="B387" t="str">
            <v>THREE WAY ISD</v>
          </cell>
        </row>
        <row r="388">
          <cell r="A388" t="str">
            <v>072902</v>
          </cell>
          <cell r="B388" t="str">
            <v>DUBLIN ISD</v>
          </cell>
        </row>
        <row r="389">
          <cell r="A389" t="str">
            <v>072903</v>
          </cell>
          <cell r="B389" t="str">
            <v>STEPHENVILLE</v>
          </cell>
        </row>
        <row r="390">
          <cell r="A390" t="str">
            <v>072904</v>
          </cell>
          <cell r="B390" t="str">
            <v>BLUFF DALE ISD</v>
          </cell>
        </row>
        <row r="391">
          <cell r="A391" t="str">
            <v>072908</v>
          </cell>
          <cell r="B391" t="str">
            <v>HUCKABAY ISD</v>
          </cell>
        </row>
        <row r="392">
          <cell r="A392" t="str">
            <v>072909</v>
          </cell>
          <cell r="B392" t="str">
            <v>LINGLEVILLE ISD</v>
          </cell>
        </row>
        <row r="393">
          <cell r="A393" t="str">
            <v>072910</v>
          </cell>
          <cell r="B393" t="str">
            <v>MORGAN MILL ISD</v>
          </cell>
        </row>
        <row r="394">
          <cell r="A394" t="str">
            <v>073901</v>
          </cell>
          <cell r="B394" t="str">
            <v>CHILTON ISD</v>
          </cell>
        </row>
        <row r="395">
          <cell r="A395" t="str">
            <v>073903</v>
          </cell>
          <cell r="B395" t="str">
            <v>MARLIN ISD</v>
          </cell>
        </row>
        <row r="396">
          <cell r="A396" t="str">
            <v>073904</v>
          </cell>
          <cell r="B396" t="str">
            <v>WESTPHALIA ISD</v>
          </cell>
        </row>
        <row r="397">
          <cell r="A397" t="str">
            <v>073905</v>
          </cell>
          <cell r="B397" t="str">
            <v>ROSEBUD-LOTT ISD</v>
          </cell>
        </row>
        <row r="398">
          <cell r="A398" t="str">
            <v>074903</v>
          </cell>
          <cell r="B398" t="str">
            <v>BONHAM ISD</v>
          </cell>
        </row>
        <row r="399">
          <cell r="A399" t="str">
            <v>074904</v>
          </cell>
          <cell r="B399" t="str">
            <v>DODD CITY ISD</v>
          </cell>
        </row>
        <row r="400">
          <cell r="A400" t="str">
            <v>074905</v>
          </cell>
          <cell r="B400" t="str">
            <v>ECTOR ISD</v>
          </cell>
        </row>
        <row r="401">
          <cell r="A401" t="str">
            <v>074907</v>
          </cell>
          <cell r="B401" t="str">
            <v>HONEY GROVE ISD</v>
          </cell>
        </row>
        <row r="402">
          <cell r="A402" t="str">
            <v>074909</v>
          </cell>
          <cell r="B402" t="str">
            <v>LEONARD ISD</v>
          </cell>
        </row>
        <row r="403">
          <cell r="A403" t="str">
            <v>074911</v>
          </cell>
          <cell r="B403" t="str">
            <v>SAVOY ISD</v>
          </cell>
        </row>
        <row r="404">
          <cell r="A404" t="str">
            <v>074912</v>
          </cell>
          <cell r="B404" t="str">
            <v>TRENTON ISD</v>
          </cell>
        </row>
        <row r="405">
          <cell r="A405" t="str">
            <v>074917</v>
          </cell>
          <cell r="B405" t="str">
            <v>SAM RAYBURN ISD</v>
          </cell>
        </row>
        <row r="406">
          <cell r="A406" t="str">
            <v>075901</v>
          </cell>
          <cell r="B406" t="str">
            <v>FLATONIA ISD</v>
          </cell>
        </row>
        <row r="407">
          <cell r="A407" t="str">
            <v>075902</v>
          </cell>
          <cell r="B407" t="str">
            <v>LA GRANGE ISD</v>
          </cell>
        </row>
        <row r="408">
          <cell r="A408" t="str">
            <v>075903</v>
          </cell>
          <cell r="B408" t="str">
            <v>SCHULENBURG ISD</v>
          </cell>
        </row>
        <row r="409">
          <cell r="A409" t="str">
            <v>075906</v>
          </cell>
          <cell r="B409" t="str">
            <v>FAYETTEVILLE ISD</v>
          </cell>
        </row>
        <row r="410">
          <cell r="A410" t="str">
            <v>075908</v>
          </cell>
          <cell r="B410" t="str">
            <v>ROUND TOP-CARMINE ISD</v>
          </cell>
        </row>
        <row r="411">
          <cell r="A411" t="str">
            <v>076903</v>
          </cell>
          <cell r="B411" t="str">
            <v>ROBY CISD</v>
          </cell>
        </row>
        <row r="412">
          <cell r="A412" t="str">
            <v>076904</v>
          </cell>
          <cell r="B412" t="str">
            <v>ROTAN ISD</v>
          </cell>
        </row>
        <row r="413">
          <cell r="A413" t="str">
            <v>077901</v>
          </cell>
          <cell r="B413" t="str">
            <v>FLOYDADA ISD</v>
          </cell>
        </row>
        <row r="414">
          <cell r="A414" t="str">
            <v>077902</v>
          </cell>
          <cell r="B414" t="str">
            <v>LOCKNEY ISD</v>
          </cell>
        </row>
        <row r="415">
          <cell r="A415" t="str">
            <v>078901</v>
          </cell>
          <cell r="B415" t="str">
            <v>CROWELL ISD</v>
          </cell>
        </row>
        <row r="416">
          <cell r="A416" t="str">
            <v>079901</v>
          </cell>
          <cell r="B416" t="str">
            <v>LAMAR CISD</v>
          </cell>
        </row>
        <row r="417">
          <cell r="A417" t="str">
            <v>079906</v>
          </cell>
          <cell r="B417" t="str">
            <v>NEEDVILLE ISD</v>
          </cell>
        </row>
        <row r="418">
          <cell r="A418" t="str">
            <v>079907</v>
          </cell>
          <cell r="B418" t="str">
            <v>FORT BEND ISD</v>
          </cell>
        </row>
        <row r="419">
          <cell r="A419" t="str">
            <v>079908</v>
          </cell>
          <cell r="B419" t="str">
            <v>KENDLETON ISD</v>
          </cell>
        </row>
        <row r="420">
          <cell r="A420" t="str">
            <v>079910</v>
          </cell>
          <cell r="B420" t="str">
            <v>STAFFORD MSD</v>
          </cell>
        </row>
        <row r="421">
          <cell r="A421" t="str">
            <v>080901</v>
          </cell>
          <cell r="B421" t="str">
            <v>MOUNT VERNON ISD</v>
          </cell>
        </row>
        <row r="422">
          <cell r="A422" t="str">
            <v>081902</v>
          </cell>
          <cell r="B422" t="str">
            <v>FAIRFIELD ISD</v>
          </cell>
        </row>
        <row r="423">
          <cell r="A423" t="str">
            <v>081904</v>
          </cell>
          <cell r="B423" t="str">
            <v>TEAGUE ISD</v>
          </cell>
        </row>
        <row r="424">
          <cell r="A424" t="str">
            <v>081905</v>
          </cell>
          <cell r="B424" t="str">
            <v>WORTHAM ISD</v>
          </cell>
        </row>
        <row r="425">
          <cell r="A425" t="str">
            <v>081906</v>
          </cell>
          <cell r="B425" t="str">
            <v>DEW ISD</v>
          </cell>
        </row>
        <row r="426">
          <cell r="A426" t="str">
            <v>082902</v>
          </cell>
          <cell r="B426" t="str">
            <v>DILLEY ISD</v>
          </cell>
        </row>
        <row r="427">
          <cell r="A427" t="str">
            <v>082903</v>
          </cell>
          <cell r="B427" t="str">
            <v>PEARSALL ISD</v>
          </cell>
        </row>
        <row r="428">
          <cell r="A428" t="str">
            <v>083901</v>
          </cell>
          <cell r="B428" t="str">
            <v>SEAGRAVES ISD</v>
          </cell>
        </row>
        <row r="429">
          <cell r="A429" t="str">
            <v>083902</v>
          </cell>
          <cell r="B429" t="str">
            <v>LOOP ISD</v>
          </cell>
        </row>
        <row r="430">
          <cell r="A430" t="str">
            <v>083903</v>
          </cell>
          <cell r="B430" t="str">
            <v>SEMINOLE ISD</v>
          </cell>
        </row>
        <row r="431">
          <cell r="A431" t="str">
            <v>084505</v>
          </cell>
          <cell r="B431" t="str">
            <v>TEXAS A &amp; M UNIVERSITY AT GALVESTON</v>
          </cell>
        </row>
        <row r="432">
          <cell r="A432" t="str">
            <v>084801</v>
          </cell>
          <cell r="B432" t="str">
            <v>MAINLAND PREPARATORY ACADEMY</v>
          </cell>
        </row>
        <row r="433">
          <cell r="A433" t="str">
            <v>084802</v>
          </cell>
          <cell r="B433" t="str">
            <v>ODYSSEY ACADEMY INC</v>
          </cell>
        </row>
        <row r="434">
          <cell r="A434" t="str">
            <v>084804</v>
          </cell>
          <cell r="B434" t="str">
            <v>AMBASSADORS PREPARATORY ACADEMY</v>
          </cell>
        </row>
        <row r="435">
          <cell r="A435" t="str">
            <v>084901</v>
          </cell>
          <cell r="B435" t="str">
            <v>DICKINSON ISD</v>
          </cell>
        </row>
        <row r="436">
          <cell r="A436" t="str">
            <v>084902</v>
          </cell>
          <cell r="B436" t="str">
            <v>GALVESTON ISD</v>
          </cell>
        </row>
        <row r="437">
          <cell r="A437" t="str">
            <v>084903</v>
          </cell>
          <cell r="B437" t="str">
            <v>HIGH ISLAND ISD</v>
          </cell>
        </row>
        <row r="438">
          <cell r="A438" t="str">
            <v>084904</v>
          </cell>
          <cell r="B438" t="str">
            <v>LA MARQUE ISD</v>
          </cell>
        </row>
        <row r="439">
          <cell r="A439" t="str">
            <v>084906</v>
          </cell>
          <cell r="B439" t="str">
            <v>TEXAS CITY ISD</v>
          </cell>
        </row>
        <row r="440">
          <cell r="A440" t="str">
            <v>084908</v>
          </cell>
          <cell r="B440" t="str">
            <v>HITCHCOCK ISD</v>
          </cell>
        </row>
        <row r="441">
          <cell r="A441" t="str">
            <v>084909</v>
          </cell>
          <cell r="B441" t="str">
            <v>SANTA FE ISD</v>
          </cell>
        </row>
        <row r="442">
          <cell r="A442" t="str">
            <v>084910</v>
          </cell>
          <cell r="B442" t="str">
            <v>CLEAR CREEK ISD</v>
          </cell>
        </row>
        <row r="443">
          <cell r="A443" t="str">
            <v>084911</v>
          </cell>
          <cell r="B443" t="str">
            <v>FRIENDSWOOD ISD</v>
          </cell>
        </row>
        <row r="444">
          <cell r="A444" t="str">
            <v>085902</v>
          </cell>
          <cell r="B444" t="str">
            <v>POST ISD</v>
          </cell>
        </row>
        <row r="445">
          <cell r="A445" t="str">
            <v>085903</v>
          </cell>
          <cell r="B445" t="str">
            <v>SOUTHLAND ISD</v>
          </cell>
        </row>
        <row r="446">
          <cell r="A446" t="str">
            <v>086024</v>
          </cell>
          <cell r="B446" t="str">
            <v>DOSS CONSOLIDATED CSD</v>
          </cell>
        </row>
        <row r="447">
          <cell r="A447" t="str">
            <v>086901</v>
          </cell>
          <cell r="B447" t="str">
            <v>FREDERICKSBURG ISD</v>
          </cell>
        </row>
        <row r="448">
          <cell r="A448" t="str">
            <v>086902</v>
          </cell>
          <cell r="B448" t="str">
            <v>HARPER ISD</v>
          </cell>
        </row>
        <row r="449">
          <cell r="A449" t="str">
            <v>087901</v>
          </cell>
          <cell r="B449" t="str">
            <v>GLASSCOCK COUNTY ISD</v>
          </cell>
        </row>
        <row r="450">
          <cell r="A450" t="str">
            <v>088902</v>
          </cell>
          <cell r="B450" t="str">
            <v>GOLIAD ISD</v>
          </cell>
        </row>
        <row r="451">
          <cell r="A451" t="str">
            <v>089901</v>
          </cell>
          <cell r="B451" t="str">
            <v>GONZALES ISD</v>
          </cell>
        </row>
        <row r="452">
          <cell r="A452" t="str">
            <v>089903</v>
          </cell>
          <cell r="B452" t="str">
            <v>NIXON-SMILEY CISD</v>
          </cell>
        </row>
        <row r="453">
          <cell r="A453" t="str">
            <v>089905</v>
          </cell>
          <cell r="B453" t="str">
            <v>WAELDER ISD</v>
          </cell>
        </row>
        <row r="454">
          <cell r="A454" t="str">
            <v>090902</v>
          </cell>
          <cell r="B454" t="str">
            <v>LEFORS ISD</v>
          </cell>
        </row>
        <row r="455">
          <cell r="A455" t="str">
            <v>090903</v>
          </cell>
          <cell r="B455" t="str">
            <v>MCLEAN ISD</v>
          </cell>
        </row>
        <row r="456">
          <cell r="A456" t="str">
            <v>090904</v>
          </cell>
          <cell r="B456" t="str">
            <v>PAMPA ISD</v>
          </cell>
        </row>
        <row r="457">
          <cell r="A457" t="str">
            <v>090905</v>
          </cell>
          <cell r="B457" t="str">
            <v>GRANDVIEW-HOPKINS ISD</v>
          </cell>
        </row>
        <row r="458">
          <cell r="A458" t="str">
            <v>091901</v>
          </cell>
          <cell r="B458" t="str">
            <v>BELLS ISD</v>
          </cell>
        </row>
        <row r="459">
          <cell r="A459" t="str">
            <v>091902</v>
          </cell>
          <cell r="B459" t="str">
            <v>COLLINSVILLE ISD</v>
          </cell>
        </row>
        <row r="460">
          <cell r="A460" t="str">
            <v>091903</v>
          </cell>
          <cell r="B460" t="str">
            <v>DENISON ISD</v>
          </cell>
        </row>
        <row r="461">
          <cell r="A461" t="str">
            <v>091905</v>
          </cell>
          <cell r="B461" t="str">
            <v>HOWE ISD</v>
          </cell>
        </row>
        <row r="462">
          <cell r="A462" t="str">
            <v>091906</v>
          </cell>
          <cell r="B462" t="str">
            <v>SHERMAN ISD</v>
          </cell>
        </row>
        <row r="463">
          <cell r="A463" t="str">
            <v>091907</v>
          </cell>
          <cell r="B463" t="str">
            <v>TIOGA ISD</v>
          </cell>
        </row>
        <row r="464">
          <cell r="A464" t="str">
            <v>091908</v>
          </cell>
          <cell r="B464" t="str">
            <v>VAN ALSTYNE ISD</v>
          </cell>
        </row>
        <row r="465">
          <cell r="A465" t="str">
            <v>091909</v>
          </cell>
          <cell r="B465" t="str">
            <v>WHITESBORO ISD</v>
          </cell>
        </row>
        <row r="466">
          <cell r="A466" t="str">
            <v>091910</v>
          </cell>
          <cell r="B466" t="str">
            <v>WHITEWRIGHT ISD</v>
          </cell>
        </row>
        <row r="467">
          <cell r="A467" t="str">
            <v>091913</v>
          </cell>
          <cell r="B467" t="str">
            <v>POTTSBORO ISD</v>
          </cell>
        </row>
        <row r="468">
          <cell r="A468" t="str">
            <v>091914</v>
          </cell>
          <cell r="B468" t="str">
            <v>S AND S CISD</v>
          </cell>
        </row>
        <row r="469">
          <cell r="A469" t="str">
            <v>091917</v>
          </cell>
          <cell r="B469" t="str">
            <v>GUNTER ISD</v>
          </cell>
        </row>
        <row r="470">
          <cell r="A470" t="str">
            <v>091918</v>
          </cell>
          <cell r="B470" t="str">
            <v>TOM BEAN ISD</v>
          </cell>
        </row>
        <row r="471">
          <cell r="A471" t="str">
            <v>092801</v>
          </cell>
          <cell r="B471" t="str">
            <v>EAST TEXAS CHARTER SCHOOLS</v>
          </cell>
        </row>
        <row r="472">
          <cell r="A472" t="str">
            <v>092901</v>
          </cell>
          <cell r="B472" t="str">
            <v>GLADEWATER ISD</v>
          </cell>
        </row>
        <row r="473">
          <cell r="A473" t="str">
            <v>092902</v>
          </cell>
          <cell r="B473" t="str">
            <v>KILGORE ISD</v>
          </cell>
        </row>
        <row r="474">
          <cell r="A474" t="str">
            <v>092903</v>
          </cell>
          <cell r="B474" t="str">
            <v>LONGVIEW ISD</v>
          </cell>
        </row>
        <row r="475">
          <cell r="A475" t="str">
            <v>092904</v>
          </cell>
          <cell r="B475" t="str">
            <v>PINE TREE ISD</v>
          </cell>
        </row>
        <row r="476">
          <cell r="A476" t="str">
            <v>092906</v>
          </cell>
          <cell r="B476" t="str">
            <v>SABINE ISD</v>
          </cell>
        </row>
        <row r="477">
          <cell r="A477" t="str">
            <v>092907</v>
          </cell>
          <cell r="B477" t="str">
            <v>SPRING HILL ISD</v>
          </cell>
        </row>
        <row r="478">
          <cell r="A478" t="str">
            <v>092908</v>
          </cell>
          <cell r="B478" t="str">
            <v>WHITE OAK ISD</v>
          </cell>
        </row>
        <row r="479">
          <cell r="A479" t="str">
            <v>093901</v>
          </cell>
          <cell r="B479" t="str">
            <v>ANDERSON-SHIRO CISD</v>
          </cell>
        </row>
        <row r="480">
          <cell r="A480" t="str">
            <v>093903</v>
          </cell>
          <cell r="B480" t="str">
            <v>IOLA ISD</v>
          </cell>
        </row>
        <row r="481">
          <cell r="A481" t="str">
            <v>093904</v>
          </cell>
          <cell r="B481" t="str">
            <v>NAVASOTA ISD</v>
          </cell>
        </row>
        <row r="482">
          <cell r="A482" t="str">
            <v>093905</v>
          </cell>
          <cell r="B482" t="str">
            <v>RICHARDS ISD</v>
          </cell>
        </row>
        <row r="483">
          <cell r="A483" t="str">
            <v>094901</v>
          </cell>
          <cell r="B483" t="str">
            <v>SEGUIN ISD</v>
          </cell>
        </row>
        <row r="484">
          <cell r="A484" t="str">
            <v>094902</v>
          </cell>
          <cell r="B484" t="str">
            <v>SCHERTZ-CIBOLO-U CITY ISD</v>
          </cell>
        </row>
        <row r="485">
          <cell r="A485" t="str">
            <v>094903</v>
          </cell>
          <cell r="B485" t="str">
            <v>NAVARRO ISD</v>
          </cell>
        </row>
        <row r="486">
          <cell r="A486" t="str">
            <v>094904</v>
          </cell>
          <cell r="B486" t="str">
            <v>MARION ISD</v>
          </cell>
        </row>
        <row r="487">
          <cell r="A487" t="str">
            <v>095901</v>
          </cell>
          <cell r="B487" t="str">
            <v>ABERNATHY ISD</v>
          </cell>
        </row>
        <row r="488">
          <cell r="A488" t="str">
            <v>095902</v>
          </cell>
          <cell r="B488" t="str">
            <v>COTTON CENTER ISD</v>
          </cell>
        </row>
        <row r="489">
          <cell r="A489" t="str">
            <v>095903</v>
          </cell>
          <cell r="B489" t="str">
            <v>HALE CENTER ISD</v>
          </cell>
        </row>
        <row r="490">
          <cell r="A490" t="str">
            <v>095904</v>
          </cell>
          <cell r="B490" t="str">
            <v>PETERSBURG ISD</v>
          </cell>
        </row>
        <row r="491">
          <cell r="A491" t="str">
            <v>095905</v>
          </cell>
          <cell r="B491" t="str">
            <v>PLAINVIEW ISD</v>
          </cell>
        </row>
        <row r="492">
          <cell r="A492" t="str">
            <v>096904</v>
          </cell>
          <cell r="B492" t="str">
            <v>MEMPHIS ISD</v>
          </cell>
        </row>
        <row r="493">
          <cell r="A493" t="str">
            <v>096905</v>
          </cell>
          <cell r="B493" t="str">
            <v>TURKEY-QUITAQUE ISD</v>
          </cell>
        </row>
        <row r="494">
          <cell r="A494" t="str">
            <v>097902</v>
          </cell>
          <cell r="B494" t="str">
            <v>HAMILTON ISD</v>
          </cell>
        </row>
        <row r="495">
          <cell r="A495" t="str">
            <v>097903</v>
          </cell>
          <cell r="B495" t="str">
            <v>HICO ISD</v>
          </cell>
        </row>
        <row r="496">
          <cell r="A496" t="str">
            <v>098901</v>
          </cell>
          <cell r="B496" t="str">
            <v>GRUVER ISD</v>
          </cell>
        </row>
        <row r="497">
          <cell r="A497" t="str">
            <v>098903</v>
          </cell>
          <cell r="B497" t="str">
            <v>PRINGLE-MORSE CISD</v>
          </cell>
        </row>
        <row r="498">
          <cell r="A498" t="str">
            <v>098904</v>
          </cell>
          <cell r="B498" t="str">
            <v>SPEARMAN ISD</v>
          </cell>
        </row>
        <row r="499">
          <cell r="A499" t="str">
            <v>099902</v>
          </cell>
          <cell r="B499" t="str">
            <v>CHILLICOTHE ISD</v>
          </cell>
        </row>
        <row r="500">
          <cell r="A500" t="str">
            <v>099903</v>
          </cell>
          <cell r="B500" t="str">
            <v>QUANAH ISD</v>
          </cell>
        </row>
        <row r="501">
          <cell r="A501" t="str">
            <v>100903</v>
          </cell>
          <cell r="B501" t="str">
            <v>KOUNTZE ISD</v>
          </cell>
        </row>
        <row r="502">
          <cell r="A502" t="str">
            <v>100904</v>
          </cell>
          <cell r="B502" t="str">
            <v>SILSBEE ISD</v>
          </cell>
        </row>
        <row r="503">
          <cell r="A503" t="str">
            <v>100905</v>
          </cell>
          <cell r="B503" t="str">
            <v>HARDIN-JEFFERSON ISD</v>
          </cell>
        </row>
        <row r="504">
          <cell r="A504" t="str">
            <v>100907</v>
          </cell>
          <cell r="B504" t="str">
            <v>LUMBERTON ISD</v>
          </cell>
        </row>
        <row r="505">
          <cell r="A505" t="str">
            <v>100908</v>
          </cell>
          <cell r="B505" t="str">
            <v>WEST HARDIN COUNTY CISD</v>
          </cell>
        </row>
        <row r="506">
          <cell r="A506" t="str">
            <v>101000</v>
          </cell>
          <cell r="B506" t="str">
            <v>HARRIS COUNTY DEPT OF ED</v>
          </cell>
        </row>
        <row r="507">
          <cell r="A507" t="str">
            <v>101801</v>
          </cell>
          <cell r="B507" t="str">
            <v>MEDICAL CENTER CHARTER SCHOOL</v>
          </cell>
        </row>
        <row r="508">
          <cell r="A508" t="str">
            <v>101802</v>
          </cell>
          <cell r="B508" t="str">
            <v>SER-NINOS CHARTER SCHOOL</v>
          </cell>
        </row>
        <row r="509">
          <cell r="A509" t="str">
            <v>101803</v>
          </cell>
          <cell r="B509" t="str">
            <v>WEST HOUSTON CHARTER SCHOOL</v>
          </cell>
        </row>
        <row r="510">
          <cell r="A510" t="str">
            <v>101804</v>
          </cell>
          <cell r="B510" t="str">
            <v>GEORGE I SANCHEZ CHARTER</v>
          </cell>
        </row>
        <row r="511">
          <cell r="A511" t="str">
            <v>101805</v>
          </cell>
          <cell r="B511" t="str">
            <v>GIRLS &amp; BOYS PREP ACADEMY</v>
          </cell>
        </row>
        <row r="512">
          <cell r="A512" t="str">
            <v>101806</v>
          </cell>
          <cell r="B512" t="str">
            <v>RAUL YZAGUIRRE SCHOOL FOR SUCCESS</v>
          </cell>
        </row>
        <row r="513">
          <cell r="A513" t="str">
            <v>101807</v>
          </cell>
          <cell r="B513" t="str">
            <v>UNIVERSITY OF HOUSTON CHARTER SCHOOL</v>
          </cell>
        </row>
        <row r="514">
          <cell r="A514" t="str">
            <v>101809</v>
          </cell>
          <cell r="B514" t="str">
            <v>BAY AREA CHARTER INC</v>
          </cell>
        </row>
        <row r="515">
          <cell r="A515" t="str">
            <v>101810</v>
          </cell>
          <cell r="B515" t="str">
            <v>ACADEMY OF ACCELERATED LEARNING INC</v>
          </cell>
        </row>
        <row r="516">
          <cell r="A516" t="str">
            <v>101811</v>
          </cell>
          <cell r="B516" t="str">
            <v>EXCEL ACADEMY</v>
          </cell>
        </row>
        <row r="517">
          <cell r="A517" t="str">
            <v>101812</v>
          </cell>
          <cell r="B517" t="str">
            <v>HOUSTON CAN ACADEMY CHARTER SCHOOL</v>
          </cell>
        </row>
        <row r="518">
          <cell r="A518" t="str">
            <v>101813</v>
          </cell>
          <cell r="B518" t="str">
            <v>KIPP INC CHARTER</v>
          </cell>
        </row>
        <row r="519">
          <cell r="A519" t="str">
            <v>101814</v>
          </cell>
          <cell r="B519" t="str">
            <v>THE VARNETT PUBLIC SCHOOL</v>
          </cell>
        </row>
        <row r="520">
          <cell r="A520" t="str">
            <v>101815</v>
          </cell>
          <cell r="B520" t="str">
            <v>ALIEF MONTESSORI COMMUNITY SCHOOL</v>
          </cell>
        </row>
        <row r="521">
          <cell r="A521" t="str">
            <v>101817</v>
          </cell>
          <cell r="B521" t="str">
            <v>ALPHONSO CRUTCH'S-LIFE SUPPORT CENTER</v>
          </cell>
        </row>
        <row r="522">
          <cell r="A522" t="str">
            <v>101819</v>
          </cell>
          <cell r="B522" t="str">
            <v>AMIGOS POR VIDA-FRIENDS FOR LIFE PUB CHTR  SCH</v>
          </cell>
        </row>
        <row r="523">
          <cell r="A523" t="str">
            <v>101820</v>
          </cell>
          <cell r="B523" t="str">
            <v>BENJI'S SPECIAL EDUCATIONAL ACADEMY CHARTER SCHOOL</v>
          </cell>
        </row>
        <row r="524">
          <cell r="A524" t="str">
            <v>101821</v>
          </cell>
          <cell r="B524" t="str">
            <v>HOUSTON HEIGHTS HIGH SCHOOL</v>
          </cell>
        </row>
        <row r="525">
          <cell r="A525" t="str">
            <v>101822</v>
          </cell>
          <cell r="B525" t="str">
            <v>JAMIE'S HOUSE CHARTER SCHOOL</v>
          </cell>
        </row>
        <row r="526">
          <cell r="A526" t="str">
            <v>101823</v>
          </cell>
          <cell r="B526" t="str">
            <v>CHILDREN FIRST ACADEMY OF HOUSTON</v>
          </cell>
        </row>
        <row r="527">
          <cell r="A527" t="str">
            <v>101828</v>
          </cell>
          <cell r="B527" t="str">
            <v>HOUSTON GATEWAY ACADEMY INC</v>
          </cell>
        </row>
        <row r="528">
          <cell r="A528" t="str">
            <v>101829</v>
          </cell>
          <cell r="B528" t="str">
            <v>HOUSTON HEIGHTS LEARNING ACADEMY INC</v>
          </cell>
        </row>
        <row r="529">
          <cell r="A529" t="str">
            <v>101831</v>
          </cell>
          <cell r="B529" t="str">
            <v>JESSE JACKSON ACADEMY</v>
          </cell>
        </row>
        <row r="530">
          <cell r="A530" t="str">
            <v>101833</v>
          </cell>
          <cell r="B530" t="str">
            <v>LA AMISTAD LOVE &amp; LEARNING ACADEMY</v>
          </cell>
        </row>
        <row r="531">
          <cell r="A531" t="str">
            <v>101834</v>
          </cell>
          <cell r="B531" t="str">
            <v>NORTH HOUSTON H S FOR BUSINESS</v>
          </cell>
        </row>
        <row r="532">
          <cell r="A532" t="str">
            <v>101837</v>
          </cell>
          <cell r="B532" t="str">
            <v>CALVIN NELMS CHARTER SCHOOLS</v>
          </cell>
        </row>
        <row r="533">
          <cell r="A533" t="str">
            <v>101838</v>
          </cell>
          <cell r="B533" t="str">
            <v>SOUTHWEST SCHOOL</v>
          </cell>
        </row>
        <row r="534">
          <cell r="A534" t="str">
            <v>101840</v>
          </cell>
          <cell r="B534" t="str">
            <v>TWO DIMENSIONS PREPARATORY ACADEMY</v>
          </cell>
        </row>
        <row r="535">
          <cell r="A535" t="str">
            <v>101842</v>
          </cell>
          <cell r="B535" t="str">
            <v>COMQUEST ACADEMY</v>
          </cell>
        </row>
        <row r="536">
          <cell r="A536" t="str">
            <v>101843</v>
          </cell>
          <cell r="B536" t="str">
            <v>GULF SHORES ACADEMY</v>
          </cell>
        </row>
        <row r="537">
          <cell r="A537" t="str">
            <v>101845</v>
          </cell>
          <cell r="B537" t="str">
            <v>YES PREPARATORY PUBLIC SCHOOLS</v>
          </cell>
        </row>
        <row r="538">
          <cell r="A538" t="str">
            <v>101846</v>
          </cell>
          <cell r="B538" t="str">
            <v>HARMONY SCIENCE ACADEMY</v>
          </cell>
        </row>
        <row r="539">
          <cell r="A539" t="str">
            <v>101847</v>
          </cell>
          <cell r="B539" t="str">
            <v>BEATRICE MAYES INSTITUTE CHARTER SCHOOL</v>
          </cell>
        </row>
        <row r="540">
          <cell r="A540" t="str">
            <v>101848</v>
          </cell>
          <cell r="B540" t="str">
            <v>NORTHWEST PREPARATORY</v>
          </cell>
        </row>
        <row r="541">
          <cell r="A541" t="str">
            <v>101849</v>
          </cell>
          <cell r="B541" t="str">
            <v>ACCELERATED INTERMEDIATE ACADEMY</v>
          </cell>
        </row>
        <row r="542">
          <cell r="A542" t="str">
            <v>101850</v>
          </cell>
          <cell r="B542" t="str">
            <v>ZOE LEARNING ACADEMY</v>
          </cell>
        </row>
        <row r="543">
          <cell r="A543" t="str">
            <v>101851</v>
          </cell>
          <cell r="B543" t="str">
            <v>HOUSTON ALTERNATIVE PREPARATORY CHARTER SCHOOL</v>
          </cell>
        </row>
        <row r="544">
          <cell r="A544" t="str">
            <v>101852</v>
          </cell>
          <cell r="B544" t="str">
            <v>JUAN B GALAVIZ CHARTER SCHOOL</v>
          </cell>
        </row>
        <row r="545">
          <cell r="A545" t="str">
            <v>101853</v>
          </cell>
          <cell r="B545" t="str">
            <v>RIPLEY HOUSE CHARTER SCHOOL</v>
          </cell>
        </row>
        <row r="546">
          <cell r="A546" t="str">
            <v>101854</v>
          </cell>
          <cell r="B546" t="str">
            <v>RICHARD MILBURN ACADEMY (SUBURBAN HOUSTON)</v>
          </cell>
        </row>
        <row r="547">
          <cell r="A547" t="str">
            <v>101855</v>
          </cell>
          <cell r="B547" t="str">
            <v>MEYERPARK ELEMENTARY</v>
          </cell>
        </row>
        <row r="548">
          <cell r="A548" t="str">
            <v>101856</v>
          </cell>
          <cell r="B548" t="str">
            <v>DRAW ACADEMY</v>
          </cell>
        </row>
        <row r="549">
          <cell r="A549" t="str">
            <v>101857</v>
          </cell>
          <cell r="B549" t="str">
            <v>HARMONY SCHOOL OF INNOVATION</v>
          </cell>
        </row>
        <row r="550">
          <cell r="A550" t="str">
            <v>101858</v>
          </cell>
          <cell r="B550" t="str">
            <v>HARMONY SCHOOL OF EXCELLENCE</v>
          </cell>
        </row>
        <row r="551">
          <cell r="A551" t="str">
            <v>101859</v>
          </cell>
          <cell r="B551" t="str">
            <v>STEPPING STONES CHARTER EL</v>
          </cell>
        </row>
        <row r="552">
          <cell r="A552" t="str">
            <v>101860</v>
          </cell>
          <cell r="B552" t="str">
            <v>KIPP SOUTHEAST HOUSTON</v>
          </cell>
        </row>
        <row r="553">
          <cell r="A553" t="str">
            <v>101861</v>
          </cell>
          <cell r="B553" t="str">
            <v>THE RHODES SCHOOL</v>
          </cell>
        </row>
        <row r="554">
          <cell r="A554" t="str">
            <v>101862</v>
          </cell>
          <cell r="B554" t="str">
            <v>HARMONY SCHOOL OF SCIENCE - HOUSTON</v>
          </cell>
        </row>
        <row r="555">
          <cell r="A555" t="str">
            <v>101902</v>
          </cell>
          <cell r="B555" t="str">
            <v>ALDINE ISD</v>
          </cell>
        </row>
        <row r="556">
          <cell r="A556" t="str">
            <v>101903</v>
          </cell>
          <cell r="B556" t="str">
            <v>ALIEF ISD</v>
          </cell>
        </row>
        <row r="557">
          <cell r="A557" t="str">
            <v>101905</v>
          </cell>
          <cell r="B557" t="str">
            <v>CHANNELVIEW ISD</v>
          </cell>
        </row>
        <row r="558">
          <cell r="A558" t="str">
            <v>101906</v>
          </cell>
          <cell r="B558" t="str">
            <v>CROSBY ISD</v>
          </cell>
        </row>
        <row r="559">
          <cell r="A559" t="str">
            <v>101907</v>
          </cell>
          <cell r="B559" t="str">
            <v>CYPRESS-FAIRBANKS ISD</v>
          </cell>
        </row>
        <row r="560">
          <cell r="A560" t="str">
            <v>101908</v>
          </cell>
          <cell r="B560" t="str">
            <v>DEER PARK ISD</v>
          </cell>
        </row>
        <row r="561">
          <cell r="A561" t="str">
            <v>101909</v>
          </cell>
          <cell r="B561" t="str">
            <v>NORTH FOREST ISD</v>
          </cell>
        </row>
        <row r="562">
          <cell r="A562" t="str">
            <v>101910</v>
          </cell>
          <cell r="B562" t="str">
            <v>GALENA PARK ISD</v>
          </cell>
        </row>
        <row r="563">
          <cell r="A563" t="str">
            <v>101911</v>
          </cell>
          <cell r="B563" t="str">
            <v>GOOSE CREEK CISD</v>
          </cell>
        </row>
        <row r="564">
          <cell r="A564" t="str">
            <v>101912</v>
          </cell>
          <cell r="B564" t="str">
            <v>HOUSTON ISD</v>
          </cell>
        </row>
        <row r="565">
          <cell r="A565" t="str">
            <v>101913</v>
          </cell>
          <cell r="B565" t="str">
            <v>HUMBLE ISD</v>
          </cell>
        </row>
        <row r="566">
          <cell r="A566" t="str">
            <v>101914</v>
          </cell>
          <cell r="B566" t="str">
            <v>KATY ISD</v>
          </cell>
        </row>
        <row r="567">
          <cell r="A567" t="str">
            <v>101915</v>
          </cell>
          <cell r="B567" t="str">
            <v>KLEIN ISD</v>
          </cell>
        </row>
        <row r="568">
          <cell r="A568" t="str">
            <v>101916</v>
          </cell>
          <cell r="B568" t="str">
            <v>LA PORTE ISD</v>
          </cell>
        </row>
        <row r="569">
          <cell r="A569" t="str">
            <v>101917</v>
          </cell>
          <cell r="B569" t="str">
            <v>PASADENA ISD</v>
          </cell>
        </row>
        <row r="570">
          <cell r="A570" t="str">
            <v>101919</v>
          </cell>
          <cell r="B570" t="str">
            <v>SPRING ISD</v>
          </cell>
        </row>
        <row r="571">
          <cell r="A571" t="str">
            <v>101920</v>
          </cell>
          <cell r="B571" t="str">
            <v>SPRING BRANCH ISD</v>
          </cell>
        </row>
        <row r="572">
          <cell r="A572" t="str">
            <v>101921</v>
          </cell>
          <cell r="B572" t="str">
            <v>TOMBALL ISD</v>
          </cell>
        </row>
        <row r="573">
          <cell r="A573" t="str">
            <v>101924</v>
          </cell>
          <cell r="B573" t="str">
            <v>SHELDON ISD</v>
          </cell>
        </row>
        <row r="574">
          <cell r="A574" t="str">
            <v>101925</v>
          </cell>
          <cell r="B574" t="str">
            <v>HUFFMAN ISD</v>
          </cell>
        </row>
        <row r="575">
          <cell r="A575" t="str">
            <v>102901</v>
          </cell>
          <cell r="B575" t="str">
            <v>KARNACK ISD</v>
          </cell>
        </row>
        <row r="576">
          <cell r="A576" t="str">
            <v>102902</v>
          </cell>
          <cell r="B576" t="str">
            <v>MARSHALL ISD</v>
          </cell>
        </row>
        <row r="577">
          <cell r="A577" t="str">
            <v>102903</v>
          </cell>
          <cell r="B577" t="str">
            <v>WASKOM ISD</v>
          </cell>
        </row>
        <row r="578">
          <cell r="A578" t="str">
            <v>102904</v>
          </cell>
          <cell r="B578" t="str">
            <v>HALLSVILLE ISD</v>
          </cell>
        </row>
        <row r="579">
          <cell r="A579" t="str">
            <v>102905</v>
          </cell>
          <cell r="B579" t="str">
            <v>HARLETON ISD</v>
          </cell>
        </row>
        <row r="580">
          <cell r="A580" t="str">
            <v>102906</v>
          </cell>
          <cell r="B580" t="str">
            <v>ELYSIAN FIELDS ISD</v>
          </cell>
        </row>
        <row r="581">
          <cell r="A581" t="str">
            <v>103901</v>
          </cell>
          <cell r="B581" t="str">
            <v>CHANNING ISD</v>
          </cell>
        </row>
        <row r="582">
          <cell r="A582" t="str">
            <v>103902</v>
          </cell>
          <cell r="B582" t="str">
            <v>HARTLEY ISD</v>
          </cell>
        </row>
        <row r="583">
          <cell r="A583" t="str">
            <v>104901</v>
          </cell>
          <cell r="B583" t="str">
            <v>HASKELL CISD</v>
          </cell>
        </row>
        <row r="584">
          <cell r="A584" t="str">
            <v>104903</v>
          </cell>
          <cell r="B584" t="str">
            <v>RULE ISD</v>
          </cell>
        </row>
        <row r="585">
          <cell r="A585" t="str">
            <v>104907</v>
          </cell>
          <cell r="B585" t="str">
            <v>PAINT CREEK ISD</v>
          </cell>
        </row>
        <row r="586">
          <cell r="A586" t="str">
            <v>105801</v>
          </cell>
          <cell r="B586" t="str">
            <v>KATHERINE ANNE PORTER SCHOOL</v>
          </cell>
        </row>
        <row r="587">
          <cell r="A587" t="str">
            <v>105802</v>
          </cell>
          <cell r="B587" t="str">
            <v>TEXAS PREPARATORY SCHOOL</v>
          </cell>
        </row>
        <row r="588">
          <cell r="A588" t="str">
            <v>105902</v>
          </cell>
          <cell r="B588" t="str">
            <v>SAN MARCOS CISD</v>
          </cell>
        </row>
        <row r="589">
          <cell r="A589" t="str">
            <v>105904</v>
          </cell>
          <cell r="B589" t="str">
            <v>DRIPPING SPRINGS ISD</v>
          </cell>
        </row>
        <row r="590">
          <cell r="A590" t="str">
            <v>105905</v>
          </cell>
          <cell r="B590" t="str">
            <v>WIMBERLEY ISD</v>
          </cell>
        </row>
        <row r="591">
          <cell r="A591" t="str">
            <v>105906</v>
          </cell>
          <cell r="B591" t="str">
            <v>HAYS CISD</v>
          </cell>
        </row>
        <row r="592">
          <cell r="A592" t="str">
            <v>106901</v>
          </cell>
          <cell r="B592" t="str">
            <v>CANADIAN ISD</v>
          </cell>
        </row>
        <row r="593">
          <cell r="A593" t="str">
            <v>107901</v>
          </cell>
          <cell r="B593" t="str">
            <v>ATHENS ISD</v>
          </cell>
        </row>
        <row r="594">
          <cell r="A594" t="str">
            <v>107902</v>
          </cell>
          <cell r="B594" t="str">
            <v>BROWNSBORO ISD</v>
          </cell>
        </row>
        <row r="595">
          <cell r="A595" t="str">
            <v>107904</v>
          </cell>
          <cell r="B595" t="str">
            <v>CROSS ROADS ISD</v>
          </cell>
        </row>
        <row r="596">
          <cell r="A596" t="str">
            <v>107905</v>
          </cell>
          <cell r="B596" t="str">
            <v>EUSTACE ISD</v>
          </cell>
        </row>
        <row r="597">
          <cell r="A597" t="str">
            <v>107906</v>
          </cell>
          <cell r="B597" t="str">
            <v>MALAKOFF ISD</v>
          </cell>
        </row>
        <row r="598">
          <cell r="A598" t="str">
            <v>107907</v>
          </cell>
          <cell r="B598" t="str">
            <v>TRINIDAD ISD</v>
          </cell>
        </row>
        <row r="599">
          <cell r="A599" t="str">
            <v>107908</v>
          </cell>
          <cell r="B599" t="str">
            <v>MURCHISON ISD</v>
          </cell>
        </row>
        <row r="600">
          <cell r="A600" t="str">
            <v>107910</v>
          </cell>
          <cell r="B600" t="str">
            <v>LAPOYNOR ISD</v>
          </cell>
        </row>
        <row r="601">
          <cell r="A601" t="str">
            <v>108902</v>
          </cell>
          <cell r="B601" t="str">
            <v>DONNA ISD</v>
          </cell>
        </row>
        <row r="602">
          <cell r="A602" t="str">
            <v>108903</v>
          </cell>
          <cell r="B602" t="str">
            <v>EDCOUCH-ELSA ISD</v>
          </cell>
        </row>
        <row r="603">
          <cell r="A603" t="str">
            <v>108904</v>
          </cell>
          <cell r="B603" t="str">
            <v>EDINBURG CISD</v>
          </cell>
        </row>
        <row r="604">
          <cell r="A604" t="str">
            <v>108905</v>
          </cell>
          <cell r="B604" t="str">
            <v>HIDALGO ISD</v>
          </cell>
        </row>
        <row r="605">
          <cell r="A605" t="str">
            <v>108906</v>
          </cell>
          <cell r="B605" t="str">
            <v>MCALLEN ISD</v>
          </cell>
        </row>
        <row r="606">
          <cell r="A606" t="str">
            <v>108907</v>
          </cell>
          <cell r="B606" t="str">
            <v>MERCEDES ISD</v>
          </cell>
        </row>
        <row r="607">
          <cell r="A607" t="str">
            <v>108908</v>
          </cell>
          <cell r="B607" t="str">
            <v>MISSION CISD</v>
          </cell>
        </row>
        <row r="608">
          <cell r="A608" t="str">
            <v>108909</v>
          </cell>
          <cell r="B608" t="str">
            <v>PHARR-SAN JUAN-ALAMO ISD</v>
          </cell>
        </row>
        <row r="609">
          <cell r="A609" t="str">
            <v>108910</v>
          </cell>
          <cell r="B609" t="str">
            <v>PROGRESO ISD</v>
          </cell>
        </row>
        <row r="610">
          <cell r="A610" t="str">
            <v>108911</v>
          </cell>
          <cell r="B610" t="str">
            <v>SHARYLAND ISD</v>
          </cell>
        </row>
        <row r="611">
          <cell r="A611" t="str">
            <v>108912</v>
          </cell>
          <cell r="B611" t="str">
            <v>LA JOYA ISD</v>
          </cell>
        </row>
        <row r="612">
          <cell r="A612" t="str">
            <v>108913</v>
          </cell>
          <cell r="B612" t="str">
            <v>WESLACO ISD</v>
          </cell>
        </row>
        <row r="613">
          <cell r="A613" t="str">
            <v>108914</v>
          </cell>
          <cell r="B613" t="str">
            <v>LA VILLA ISD</v>
          </cell>
        </row>
        <row r="614">
          <cell r="A614" t="str">
            <v>108915</v>
          </cell>
          <cell r="B614" t="str">
            <v>MONTE ALTO ISD</v>
          </cell>
        </row>
        <row r="615">
          <cell r="A615" t="str">
            <v>108916</v>
          </cell>
          <cell r="B615" t="str">
            <v>VALLEY VIEW ISD</v>
          </cell>
        </row>
        <row r="616">
          <cell r="A616" t="str">
            <v>109901</v>
          </cell>
          <cell r="B616" t="str">
            <v>ABBOTT ISD</v>
          </cell>
        </row>
        <row r="617">
          <cell r="A617" t="str">
            <v>109902</v>
          </cell>
          <cell r="B617" t="str">
            <v>BYNUM ISD</v>
          </cell>
        </row>
        <row r="618">
          <cell r="A618" t="str">
            <v>109903</v>
          </cell>
          <cell r="B618" t="str">
            <v>COVINGTON ISD</v>
          </cell>
        </row>
        <row r="619">
          <cell r="A619" t="str">
            <v>109904</v>
          </cell>
          <cell r="B619" t="str">
            <v>HILLSBORO ISD</v>
          </cell>
        </row>
        <row r="620">
          <cell r="A620" t="str">
            <v>109905</v>
          </cell>
          <cell r="B620" t="str">
            <v>HUBBARD ISD</v>
          </cell>
        </row>
        <row r="621">
          <cell r="A621" t="str">
            <v>109907</v>
          </cell>
          <cell r="B621" t="str">
            <v>ITASCA ISD</v>
          </cell>
        </row>
        <row r="622">
          <cell r="A622" t="str">
            <v>109908</v>
          </cell>
          <cell r="B622" t="str">
            <v>MALONE ISD</v>
          </cell>
        </row>
        <row r="623">
          <cell r="A623" t="str">
            <v>109910</v>
          </cell>
          <cell r="B623" t="str">
            <v>MOUNT CALM ISD</v>
          </cell>
        </row>
        <row r="624">
          <cell r="A624" t="str">
            <v>109911</v>
          </cell>
          <cell r="B624" t="str">
            <v>WHITNEY ISD</v>
          </cell>
        </row>
        <row r="625">
          <cell r="A625" t="str">
            <v>109912</v>
          </cell>
          <cell r="B625" t="str">
            <v>AQUILLA ISD</v>
          </cell>
        </row>
        <row r="626">
          <cell r="A626" t="str">
            <v>109913</v>
          </cell>
          <cell r="B626" t="str">
            <v>BLUM ISD</v>
          </cell>
        </row>
        <row r="627">
          <cell r="A627" t="str">
            <v>109914</v>
          </cell>
          <cell r="B627" t="str">
            <v>PENELOPE ISD</v>
          </cell>
        </row>
        <row r="628">
          <cell r="A628" t="str">
            <v>110901</v>
          </cell>
          <cell r="B628" t="str">
            <v>ANTON ISD</v>
          </cell>
        </row>
        <row r="629">
          <cell r="A629" t="str">
            <v>110902</v>
          </cell>
          <cell r="B629" t="str">
            <v>LEVELLAND ISD</v>
          </cell>
        </row>
        <row r="630">
          <cell r="A630" t="str">
            <v>110905</v>
          </cell>
          <cell r="B630" t="str">
            <v>ROPES ISD</v>
          </cell>
        </row>
        <row r="631">
          <cell r="A631" t="str">
            <v>110906</v>
          </cell>
          <cell r="B631" t="str">
            <v>SMYER ISD</v>
          </cell>
        </row>
        <row r="632">
          <cell r="A632" t="str">
            <v>110907</v>
          </cell>
          <cell r="B632" t="str">
            <v>SUNDOWN ISD</v>
          </cell>
        </row>
        <row r="633">
          <cell r="A633" t="str">
            <v>110908</v>
          </cell>
          <cell r="B633" t="str">
            <v>WHITHARRAL ISD</v>
          </cell>
        </row>
        <row r="634">
          <cell r="A634" t="str">
            <v>111901</v>
          </cell>
          <cell r="B634" t="str">
            <v>GRANBURY ISD</v>
          </cell>
        </row>
        <row r="635">
          <cell r="A635" t="str">
            <v>111902</v>
          </cell>
          <cell r="B635" t="str">
            <v>LIPAN ISD</v>
          </cell>
        </row>
        <row r="636">
          <cell r="A636" t="str">
            <v>111903</v>
          </cell>
          <cell r="B636" t="str">
            <v>TOLAR ISD</v>
          </cell>
        </row>
        <row r="637">
          <cell r="A637" t="str">
            <v>112901</v>
          </cell>
          <cell r="B637" t="str">
            <v>SULPHUR SPRINGS ISD</v>
          </cell>
        </row>
        <row r="638">
          <cell r="A638" t="str">
            <v>112905</v>
          </cell>
          <cell r="B638" t="str">
            <v>CUMBY ISD</v>
          </cell>
        </row>
        <row r="639">
          <cell r="A639" t="str">
            <v>112906</v>
          </cell>
          <cell r="B639" t="str">
            <v>NORTH HOPKINS ISD</v>
          </cell>
        </row>
        <row r="640">
          <cell r="A640" t="str">
            <v>112907</v>
          </cell>
          <cell r="B640" t="str">
            <v>MILLER GROVE ISD</v>
          </cell>
        </row>
        <row r="641">
          <cell r="A641" t="str">
            <v>112908</v>
          </cell>
          <cell r="B641" t="str">
            <v>COMO-PICKTON CISD</v>
          </cell>
        </row>
        <row r="642">
          <cell r="A642" t="str">
            <v>112909</v>
          </cell>
          <cell r="B642" t="str">
            <v>SALTILLO ISD</v>
          </cell>
        </row>
        <row r="643">
          <cell r="A643" t="str">
            <v>112910</v>
          </cell>
          <cell r="B643" t="str">
            <v>SULPHUR BLUFF ISD</v>
          </cell>
        </row>
        <row r="644">
          <cell r="A644" t="str">
            <v>113901</v>
          </cell>
          <cell r="B644" t="str">
            <v>CROCKETT ISD</v>
          </cell>
        </row>
        <row r="645">
          <cell r="A645" t="str">
            <v>113902</v>
          </cell>
          <cell r="B645" t="str">
            <v>GRAPELAND ISD</v>
          </cell>
        </row>
        <row r="646">
          <cell r="A646" t="str">
            <v>113903</v>
          </cell>
          <cell r="B646" t="str">
            <v>LOVELADY ISD</v>
          </cell>
        </row>
        <row r="647">
          <cell r="A647" t="str">
            <v>113904</v>
          </cell>
          <cell r="B647" t="str">
            <v>CROCKETT STATE SCHOOL</v>
          </cell>
        </row>
        <row r="648">
          <cell r="A648" t="str">
            <v>113905</v>
          </cell>
          <cell r="B648" t="str">
            <v>LATEXO ISD</v>
          </cell>
        </row>
        <row r="649">
          <cell r="A649" t="str">
            <v>113906</v>
          </cell>
          <cell r="B649" t="str">
            <v>KENNARD ISD</v>
          </cell>
        </row>
        <row r="650">
          <cell r="A650" t="str">
            <v>114901</v>
          </cell>
          <cell r="B650" t="str">
            <v>BIG SPRING ISD</v>
          </cell>
        </row>
        <row r="651">
          <cell r="A651" t="str">
            <v>114902</v>
          </cell>
          <cell r="B651" t="str">
            <v>COAHOMA ISD</v>
          </cell>
        </row>
        <row r="652">
          <cell r="A652" t="str">
            <v>114904</v>
          </cell>
          <cell r="B652" t="str">
            <v>FORSAN ISD</v>
          </cell>
        </row>
        <row r="653">
          <cell r="A653" t="str">
            <v>115901</v>
          </cell>
          <cell r="B653" t="str">
            <v>FT HANCOCK ISD</v>
          </cell>
        </row>
        <row r="654">
          <cell r="A654" t="str">
            <v>115902</v>
          </cell>
          <cell r="B654" t="str">
            <v>SIERRA BLANCA ISD</v>
          </cell>
        </row>
        <row r="655">
          <cell r="A655" t="str">
            <v>115903</v>
          </cell>
          <cell r="B655" t="str">
            <v>DELL CITY ISD</v>
          </cell>
        </row>
        <row r="656">
          <cell r="A656" t="str">
            <v>116801</v>
          </cell>
          <cell r="B656" t="str">
            <v>PHOENIX CHARTER SCHOOL</v>
          </cell>
        </row>
        <row r="657">
          <cell r="A657" t="str">
            <v>116901</v>
          </cell>
          <cell r="B657" t="str">
            <v>CADDO MILLS ISD</v>
          </cell>
        </row>
        <row r="658">
          <cell r="A658" t="str">
            <v>116902</v>
          </cell>
          <cell r="B658" t="str">
            <v>CELESTE ISD</v>
          </cell>
        </row>
        <row r="659">
          <cell r="A659" t="str">
            <v>116903</v>
          </cell>
          <cell r="B659" t="str">
            <v>COMMERCE ISD</v>
          </cell>
        </row>
        <row r="660">
          <cell r="A660" t="str">
            <v>116905</v>
          </cell>
          <cell r="B660" t="str">
            <v>GREENVILLE ISD</v>
          </cell>
        </row>
        <row r="661">
          <cell r="A661" t="str">
            <v>116906</v>
          </cell>
          <cell r="B661" t="str">
            <v>LONE OAK ISD</v>
          </cell>
        </row>
        <row r="662">
          <cell r="A662" t="str">
            <v>116908</v>
          </cell>
          <cell r="B662" t="str">
            <v>QUINLAN ISD</v>
          </cell>
        </row>
        <row r="663">
          <cell r="A663" t="str">
            <v>116909</v>
          </cell>
          <cell r="B663" t="str">
            <v>WOLFE CITY ISD</v>
          </cell>
        </row>
        <row r="664">
          <cell r="A664" t="str">
            <v>116910</v>
          </cell>
          <cell r="B664" t="str">
            <v>CAMPBELL ISD</v>
          </cell>
        </row>
        <row r="665">
          <cell r="A665" t="str">
            <v>116915</v>
          </cell>
          <cell r="B665" t="str">
            <v>BLAND ISD</v>
          </cell>
        </row>
        <row r="666">
          <cell r="A666" t="str">
            <v>116916</v>
          </cell>
          <cell r="B666" t="str">
            <v>BOLES ISD</v>
          </cell>
        </row>
        <row r="667">
          <cell r="A667" t="str">
            <v>117901</v>
          </cell>
          <cell r="B667" t="str">
            <v>BORGER ISD</v>
          </cell>
        </row>
        <row r="668">
          <cell r="A668" t="str">
            <v>117903</v>
          </cell>
          <cell r="B668" t="str">
            <v>SANFORD-FRITCH ISD</v>
          </cell>
        </row>
        <row r="669">
          <cell r="A669" t="str">
            <v>117904</v>
          </cell>
          <cell r="B669" t="str">
            <v>PLEMONS-STINNETT-PHILLIPS CISD</v>
          </cell>
        </row>
        <row r="670">
          <cell r="A670" t="str">
            <v>117907</v>
          </cell>
          <cell r="B670" t="str">
            <v>SPRING CREEK ISD</v>
          </cell>
        </row>
        <row r="671">
          <cell r="A671" t="str">
            <v>118902</v>
          </cell>
          <cell r="B671" t="str">
            <v>IRION COUNTY ISD</v>
          </cell>
        </row>
        <row r="672">
          <cell r="A672" t="str">
            <v>119901</v>
          </cell>
          <cell r="B672" t="str">
            <v>BRYSON ISD</v>
          </cell>
        </row>
        <row r="673">
          <cell r="A673" t="str">
            <v>119902</v>
          </cell>
          <cell r="B673" t="str">
            <v>JACKSBORO ISD</v>
          </cell>
        </row>
        <row r="674">
          <cell r="A674" t="str">
            <v>119903</v>
          </cell>
          <cell r="B674" t="str">
            <v>PERRIN-WHITT CISD</v>
          </cell>
        </row>
        <row r="675">
          <cell r="A675" t="str">
            <v>120901</v>
          </cell>
          <cell r="B675" t="str">
            <v>EDNA ISD</v>
          </cell>
        </row>
        <row r="676">
          <cell r="A676" t="str">
            <v>120902</v>
          </cell>
          <cell r="B676" t="str">
            <v>GANADO ISD</v>
          </cell>
        </row>
        <row r="677">
          <cell r="A677" t="str">
            <v>120905</v>
          </cell>
          <cell r="B677" t="str">
            <v>INDUSTRIAL ISD</v>
          </cell>
        </row>
        <row r="678">
          <cell r="A678" t="str">
            <v>121902</v>
          </cell>
          <cell r="B678" t="str">
            <v>BROOKELAND ISD</v>
          </cell>
        </row>
        <row r="679">
          <cell r="A679" t="str">
            <v>121903</v>
          </cell>
          <cell r="B679" t="str">
            <v>BUNA ISD</v>
          </cell>
        </row>
        <row r="680">
          <cell r="A680" t="str">
            <v>121904</v>
          </cell>
          <cell r="B680" t="str">
            <v>JASPER ISD</v>
          </cell>
        </row>
        <row r="681">
          <cell r="A681" t="str">
            <v>121905</v>
          </cell>
          <cell r="B681" t="str">
            <v>KIRBYVILLE CISD</v>
          </cell>
        </row>
        <row r="682">
          <cell r="A682" t="str">
            <v>121906</v>
          </cell>
          <cell r="B682" t="str">
            <v>EVADALE ISD</v>
          </cell>
        </row>
        <row r="683">
          <cell r="A683" t="str">
            <v>122901</v>
          </cell>
          <cell r="B683" t="str">
            <v>FT DAVIS ISD</v>
          </cell>
        </row>
        <row r="684">
          <cell r="A684" t="str">
            <v>122902</v>
          </cell>
          <cell r="B684" t="str">
            <v>VALENTINE ISD</v>
          </cell>
        </row>
        <row r="685">
          <cell r="A685" t="str">
            <v>123503</v>
          </cell>
          <cell r="B685" t="str">
            <v>TEXAS ACADEMY OF LEADERSHIP IN THE HUMANITIES</v>
          </cell>
        </row>
        <row r="686">
          <cell r="A686" t="str">
            <v>123801</v>
          </cell>
          <cell r="B686" t="str">
            <v>ACADEMY OF BEAUMONT</v>
          </cell>
        </row>
        <row r="687">
          <cell r="A687" t="str">
            <v>123803</v>
          </cell>
          <cell r="B687" t="str">
            <v>TEKOA ACADEMY OF ACCELERATED STUDIES</v>
          </cell>
        </row>
        <row r="688">
          <cell r="A688" t="str">
            <v>123804</v>
          </cell>
          <cell r="B688" t="str">
            <v>RICHARD MILBURN ACADEMY (BEAUMONT)</v>
          </cell>
        </row>
        <row r="689">
          <cell r="A689" t="str">
            <v>123805</v>
          </cell>
          <cell r="B689" t="str">
            <v>EHRHART SCHOOL</v>
          </cell>
        </row>
        <row r="690">
          <cell r="A690" t="str">
            <v>123806</v>
          </cell>
          <cell r="B690" t="str">
            <v>HARMONY SCIENCE ACAD (BEAUMONT)</v>
          </cell>
        </row>
        <row r="691">
          <cell r="A691" t="str">
            <v>123807</v>
          </cell>
          <cell r="B691" t="str">
            <v>BOB HOPE SCHOOL</v>
          </cell>
        </row>
        <row r="692">
          <cell r="A692" t="str">
            <v>123905</v>
          </cell>
          <cell r="B692" t="str">
            <v>NEDERLAND ISD</v>
          </cell>
        </row>
        <row r="693">
          <cell r="A693" t="str">
            <v>123907</v>
          </cell>
          <cell r="B693" t="str">
            <v>PORT ARTHUR ISD</v>
          </cell>
        </row>
        <row r="694">
          <cell r="A694" t="str">
            <v>123908</v>
          </cell>
          <cell r="B694" t="str">
            <v>PORT NECHES-GROVES ISD</v>
          </cell>
        </row>
        <row r="695">
          <cell r="A695" t="str">
            <v>123910</v>
          </cell>
          <cell r="B695" t="str">
            <v>BEAUMONT ISD</v>
          </cell>
        </row>
        <row r="696">
          <cell r="A696" t="str">
            <v>123913</v>
          </cell>
          <cell r="B696" t="str">
            <v>SABINE PASS ISD</v>
          </cell>
        </row>
        <row r="697">
          <cell r="A697" t="str">
            <v>123914</v>
          </cell>
          <cell r="B697" t="str">
            <v>HAMSHIRE-FANNETT ISD</v>
          </cell>
        </row>
        <row r="698">
          <cell r="A698" t="str">
            <v>123915</v>
          </cell>
          <cell r="B698" t="str">
            <v>AL PRICE STATE JUVENILE CORRECTIONAL FACILITY</v>
          </cell>
        </row>
        <row r="699">
          <cell r="A699" t="str">
            <v>124901</v>
          </cell>
          <cell r="B699" t="str">
            <v>JIM HOGG COUNTY ISD</v>
          </cell>
        </row>
        <row r="700">
          <cell r="A700" t="str">
            <v>125901</v>
          </cell>
          <cell r="B700" t="str">
            <v>ALICE ISD</v>
          </cell>
        </row>
        <row r="701">
          <cell r="A701" t="str">
            <v>125902</v>
          </cell>
          <cell r="B701" t="str">
            <v>BEN BOLT-PALITO BLANCO ISD</v>
          </cell>
        </row>
        <row r="702">
          <cell r="A702" t="str">
            <v>125903</v>
          </cell>
          <cell r="B702" t="str">
            <v>ORANGE GROVE ISD</v>
          </cell>
        </row>
        <row r="703">
          <cell r="A703" t="str">
            <v>125905</v>
          </cell>
          <cell r="B703" t="str">
            <v>PREMONT ISD</v>
          </cell>
        </row>
        <row r="704">
          <cell r="A704" t="str">
            <v>125906</v>
          </cell>
          <cell r="B704" t="str">
            <v>LA GLORIA ISD</v>
          </cell>
        </row>
        <row r="705">
          <cell r="A705" t="str">
            <v>126901</v>
          </cell>
          <cell r="B705" t="str">
            <v>ALVARADO ISD</v>
          </cell>
        </row>
        <row r="706">
          <cell r="A706" t="str">
            <v>126902</v>
          </cell>
          <cell r="B706" t="str">
            <v>BURLESON ISD</v>
          </cell>
        </row>
        <row r="707">
          <cell r="A707" t="str">
            <v>126903</v>
          </cell>
          <cell r="B707" t="str">
            <v>CLEBURNE ISD</v>
          </cell>
        </row>
        <row r="708">
          <cell r="A708" t="str">
            <v>126904</v>
          </cell>
          <cell r="B708" t="str">
            <v>GRANDVIEW ISD</v>
          </cell>
        </row>
        <row r="709">
          <cell r="A709" t="str">
            <v>126905</v>
          </cell>
          <cell r="B709" t="str">
            <v>JOSHUA ISD</v>
          </cell>
        </row>
        <row r="710">
          <cell r="A710" t="str">
            <v>126906</v>
          </cell>
          <cell r="B710" t="str">
            <v>KEENE ISD</v>
          </cell>
        </row>
        <row r="711">
          <cell r="A711" t="str">
            <v>126907</v>
          </cell>
          <cell r="B711" t="str">
            <v>RIO VISTA ISD</v>
          </cell>
        </row>
        <row r="712">
          <cell r="A712" t="str">
            <v>126908</v>
          </cell>
          <cell r="B712" t="str">
            <v>VENUS ISD</v>
          </cell>
        </row>
        <row r="713">
          <cell r="A713" t="str">
            <v>126911</v>
          </cell>
          <cell r="B713" t="str">
            <v>GODLEY ISD</v>
          </cell>
        </row>
        <row r="714">
          <cell r="A714" t="str">
            <v>127901</v>
          </cell>
          <cell r="B714" t="str">
            <v>ANSON ISD</v>
          </cell>
        </row>
        <row r="715">
          <cell r="A715" t="str">
            <v>127903</v>
          </cell>
          <cell r="B715" t="str">
            <v>HAMLIN ISD</v>
          </cell>
        </row>
        <row r="716">
          <cell r="A716" t="str">
            <v>127904</v>
          </cell>
          <cell r="B716" t="str">
            <v>HAWLEY ISD</v>
          </cell>
        </row>
        <row r="717">
          <cell r="A717" t="str">
            <v>127905</v>
          </cell>
          <cell r="B717" t="str">
            <v>LUEDERS-AVOCA ISD</v>
          </cell>
        </row>
        <row r="718">
          <cell r="A718" t="str">
            <v>127906</v>
          </cell>
          <cell r="B718" t="str">
            <v>STAMFORD ISD</v>
          </cell>
        </row>
        <row r="719">
          <cell r="A719" t="str">
            <v>128901</v>
          </cell>
          <cell r="B719" t="str">
            <v>KARNES CITY ISD</v>
          </cell>
        </row>
        <row r="720">
          <cell r="A720" t="str">
            <v>128902</v>
          </cell>
          <cell r="B720" t="str">
            <v>KENEDY ISD</v>
          </cell>
        </row>
        <row r="721">
          <cell r="A721" t="str">
            <v>128903</v>
          </cell>
          <cell r="B721" t="str">
            <v>RUNGE ISD</v>
          </cell>
        </row>
        <row r="722">
          <cell r="A722" t="str">
            <v>128904</v>
          </cell>
          <cell r="B722" t="str">
            <v>FALLS CITY ISD</v>
          </cell>
        </row>
        <row r="723">
          <cell r="A723" t="str">
            <v>129901</v>
          </cell>
          <cell r="B723" t="str">
            <v>CRANDALL ISD</v>
          </cell>
        </row>
        <row r="724">
          <cell r="A724" t="str">
            <v>129902</v>
          </cell>
          <cell r="B724" t="str">
            <v>FORNEY ISD</v>
          </cell>
        </row>
        <row r="725">
          <cell r="A725" t="str">
            <v>129903</v>
          </cell>
          <cell r="B725" t="str">
            <v>KAUFMAN ISD</v>
          </cell>
        </row>
        <row r="726">
          <cell r="A726" t="str">
            <v>129904</v>
          </cell>
          <cell r="B726" t="str">
            <v>KEMP ISD</v>
          </cell>
        </row>
        <row r="727">
          <cell r="A727" t="str">
            <v>129905</v>
          </cell>
          <cell r="B727" t="str">
            <v>MABANK ISD</v>
          </cell>
        </row>
        <row r="728">
          <cell r="A728" t="str">
            <v>129906</v>
          </cell>
          <cell r="B728" t="str">
            <v>TERRELL ISD</v>
          </cell>
        </row>
        <row r="729">
          <cell r="A729" t="str">
            <v>129910</v>
          </cell>
          <cell r="B729" t="str">
            <v>SCURRY-ROSSER ISD</v>
          </cell>
        </row>
        <row r="730">
          <cell r="A730" t="str">
            <v>130801</v>
          </cell>
          <cell r="B730" t="str">
            <v>MEADOWLAND CHARTER SCHOOL</v>
          </cell>
        </row>
        <row r="731">
          <cell r="A731" t="str">
            <v>130901</v>
          </cell>
          <cell r="B731" t="str">
            <v>BOERNE ISD</v>
          </cell>
        </row>
        <row r="732">
          <cell r="A732" t="str">
            <v>130902</v>
          </cell>
          <cell r="B732" t="str">
            <v>COMFORT ISD</v>
          </cell>
        </row>
        <row r="733">
          <cell r="A733" t="str">
            <v>131001</v>
          </cell>
          <cell r="B733" t="str">
            <v>KENEDY COUNTY WIDE CSD</v>
          </cell>
        </row>
        <row r="734">
          <cell r="A734" t="str">
            <v>132902</v>
          </cell>
          <cell r="B734" t="str">
            <v>JAYTON-GIRARD ISD</v>
          </cell>
        </row>
        <row r="735">
          <cell r="A735" t="str">
            <v>133901</v>
          </cell>
          <cell r="B735" t="str">
            <v>CENTER POINT ISD</v>
          </cell>
        </row>
        <row r="736">
          <cell r="A736" t="str">
            <v>133902</v>
          </cell>
          <cell r="B736" t="str">
            <v>HUNT ISD</v>
          </cell>
        </row>
        <row r="737">
          <cell r="A737" t="str">
            <v>133903</v>
          </cell>
          <cell r="B737" t="str">
            <v>KERRVILLE ISD</v>
          </cell>
        </row>
        <row r="738">
          <cell r="A738" t="str">
            <v>133904</v>
          </cell>
          <cell r="B738" t="str">
            <v>INGRAM ISD</v>
          </cell>
        </row>
        <row r="739">
          <cell r="A739" t="str">
            <v>133905</v>
          </cell>
          <cell r="B739" t="str">
            <v>DIVIDE ISD</v>
          </cell>
        </row>
        <row r="740">
          <cell r="A740" t="str">
            <v>134901</v>
          </cell>
          <cell r="B740" t="str">
            <v>JUNCTION ISD</v>
          </cell>
        </row>
        <row r="741">
          <cell r="A741" t="str">
            <v>135001</v>
          </cell>
          <cell r="B741" t="str">
            <v>GUTHRIE CSD</v>
          </cell>
        </row>
        <row r="742">
          <cell r="A742" t="str">
            <v>136901</v>
          </cell>
          <cell r="B742" t="str">
            <v>BRACKETT ISD</v>
          </cell>
        </row>
        <row r="743">
          <cell r="A743" t="str">
            <v>137901</v>
          </cell>
          <cell r="B743" t="str">
            <v>KINGSVILLE ISD</v>
          </cell>
        </row>
        <row r="744">
          <cell r="A744" t="str">
            <v>137902</v>
          </cell>
          <cell r="B744" t="str">
            <v>RICARDO ISD</v>
          </cell>
        </row>
        <row r="745">
          <cell r="A745" t="str">
            <v>137903</v>
          </cell>
          <cell r="B745" t="str">
            <v>RIVIERA ISD</v>
          </cell>
        </row>
        <row r="746">
          <cell r="A746" t="str">
            <v>137904</v>
          </cell>
          <cell r="B746" t="str">
            <v>SANTA GERTRUDIS ISD</v>
          </cell>
        </row>
        <row r="747">
          <cell r="A747" t="str">
            <v>138902</v>
          </cell>
          <cell r="B747" t="str">
            <v>KNOX CITY-O'BRIEN CISD</v>
          </cell>
        </row>
        <row r="748">
          <cell r="A748" t="str">
            <v>138903</v>
          </cell>
          <cell r="B748" t="str">
            <v>MUNDAY CISD</v>
          </cell>
        </row>
        <row r="749">
          <cell r="A749" t="str">
            <v>138904</v>
          </cell>
          <cell r="B749" t="str">
            <v>BENJAMIN ISD</v>
          </cell>
        </row>
        <row r="750">
          <cell r="A750" t="str">
            <v>139905</v>
          </cell>
          <cell r="B750" t="str">
            <v>CHISUM ISD</v>
          </cell>
        </row>
        <row r="751">
          <cell r="A751" t="str">
            <v>139908</v>
          </cell>
          <cell r="B751" t="str">
            <v>ROXTON ISD</v>
          </cell>
        </row>
        <row r="752">
          <cell r="A752" t="str">
            <v>139909</v>
          </cell>
          <cell r="B752" t="str">
            <v>PARIS ISD</v>
          </cell>
        </row>
        <row r="753">
          <cell r="A753" t="str">
            <v>139911</v>
          </cell>
          <cell r="B753" t="str">
            <v>NORTH LAMAR ISD</v>
          </cell>
        </row>
        <row r="754">
          <cell r="A754" t="str">
            <v>139912</v>
          </cell>
          <cell r="B754" t="str">
            <v>PRAIRILAND ISD</v>
          </cell>
        </row>
        <row r="755">
          <cell r="A755" t="str">
            <v>140901</v>
          </cell>
          <cell r="B755" t="str">
            <v>AMHERST ISD</v>
          </cell>
        </row>
        <row r="756">
          <cell r="A756" t="str">
            <v>140904</v>
          </cell>
          <cell r="B756" t="str">
            <v>LITTLEFIELD ISD</v>
          </cell>
        </row>
        <row r="757">
          <cell r="A757" t="str">
            <v>140905</v>
          </cell>
          <cell r="B757" t="str">
            <v>OLTON ISD</v>
          </cell>
        </row>
        <row r="758">
          <cell r="A758" t="str">
            <v>140907</v>
          </cell>
          <cell r="B758" t="str">
            <v>SPRINGLAKE-EARTH ISD</v>
          </cell>
        </row>
        <row r="759">
          <cell r="A759" t="str">
            <v>140908</v>
          </cell>
          <cell r="B759" t="str">
            <v>SUDAN ISD</v>
          </cell>
        </row>
        <row r="760">
          <cell r="A760" t="str">
            <v>141901</v>
          </cell>
          <cell r="B760" t="str">
            <v>LAMPASAS ISD</v>
          </cell>
        </row>
        <row r="761">
          <cell r="A761" t="str">
            <v>141902</v>
          </cell>
          <cell r="B761" t="str">
            <v>LOMETA ISD</v>
          </cell>
        </row>
        <row r="762">
          <cell r="A762" t="str">
            <v>142901</v>
          </cell>
          <cell r="B762" t="str">
            <v>COTULLA ISD</v>
          </cell>
        </row>
        <row r="763">
          <cell r="A763" t="str">
            <v>143901</v>
          </cell>
          <cell r="B763" t="str">
            <v>HALLETTSVILLE ISD</v>
          </cell>
        </row>
        <row r="764">
          <cell r="A764" t="str">
            <v>143902</v>
          </cell>
          <cell r="B764" t="str">
            <v>MOULTON ISD</v>
          </cell>
        </row>
        <row r="765">
          <cell r="A765" t="str">
            <v>143903</v>
          </cell>
          <cell r="B765" t="str">
            <v>SHINER ISD</v>
          </cell>
        </row>
        <row r="766">
          <cell r="A766" t="str">
            <v>143904</v>
          </cell>
          <cell r="B766" t="str">
            <v>VYSEHRAD ISD</v>
          </cell>
        </row>
        <row r="767">
          <cell r="A767" t="str">
            <v>143905</v>
          </cell>
          <cell r="B767" t="str">
            <v>SWEET HOME ISD</v>
          </cell>
        </row>
        <row r="768">
          <cell r="A768" t="str">
            <v>143906</v>
          </cell>
          <cell r="B768" t="str">
            <v>EZZELL ISD</v>
          </cell>
        </row>
        <row r="769">
          <cell r="A769" t="str">
            <v>144901</v>
          </cell>
          <cell r="B769" t="str">
            <v>GIDDINGS ISD</v>
          </cell>
        </row>
        <row r="770">
          <cell r="A770" t="str">
            <v>144902</v>
          </cell>
          <cell r="B770" t="str">
            <v>LEXINGTON ISD</v>
          </cell>
        </row>
        <row r="771">
          <cell r="A771" t="str">
            <v>144903</v>
          </cell>
          <cell r="B771" t="str">
            <v>DIME BOX ISD</v>
          </cell>
        </row>
        <row r="772">
          <cell r="A772" t="str">
            <v>144905</v>
          </cell>
          <cell r="B772" t="str">
            <v>GIDDINGS STATE SCHOOL</v>
          </cell>
        </row>
        <row r="773">
          <cell r="A773" t="str">
            <v>145901</v>
          </cell>
          <cell r="B773" t="str">
            <v>BUFFALO ISD</v>
          </cell>
        </row>
        <row r="774">
          <cell r="A774" t="str">
            <v>145902</v>
          </cell>
          <cell r="B774" t="str">
            <v>CENTERVILLE ISD</v>
          </cell>
        </row>
        <row r="775">
          <cell r="A775" t="str">
            <v>145906</v>
          </cell>
          <cell r="B775" t="str">
            <v>NORMANGEE ISD</v>
          </cell>
        </row>
        <row r="776">
          <cell r="A776" t="str">
            <v>145907</v>
          </cell>
          <cell r="B776" t="str">
            <v>OAKWOOD ISD</v>
          </cell>
        </row>
        <row r="777">
          <cell r="A777" t="str">
            <v>145911</v>
          </cell>
          <cell r="B777" t="str">
            <v>LEON ISD</v>
          </cell>
        </row>
        <row r="778">
          <cell r="A778" t="str">
            <v>146901</v>
          </cell>
          <cell r="B778" t="str">
            <v>CLEVELAND ISD</v>
          </cell>
        </row>
        <row r="779">
          <cell r="A779" t="str">
            <v>146902</v>
          </cell>
          <cell r="B779" t="str">
            <v>DAYTON ISD</v>
          </cell>
        </row>
        <row r="780">
          <cell r="A780" t="str">
            <v>146903</v>
          </cell>
          <cell r="B780" t="str">
            <v>DEVERS ISD</v>
          </cell>
        </row>
        <row r="781">
          <cell r="A781" t="str">
            <v>146904</v>
          </cell>
          <cell r="B781" t="str">
            <v>HARDIN ISD</v>
          </cell>
        </row>
        <row r="782">
          <cell r="A782" t="str">
            <v>146905</v>
          </cell>
          <cell r="B782" t="str">
            <v>HULL-DAISETTA ISD</v>
          </cell>
        </row>
        <row r="783">
          <cell r="A783" t="str">
            <v>146906</v>
          </cell>
          <cell r="B783" t="str">
            <v>LIBERTY ISD</v>
          </cell>
        </row>
        <row r="784">
          <cell r="A784" t="str">
            <v>146907</v>
          </cell>
          <cell r="B784" t="str">
            <v>TARKINGTON ISD</v>
          </cell>
        </row>
        <row r="785">
          <cell r="A785" t="str">
            <v>147901</v>
          </cell>
          <cell r="B785" t="str">
            <v>COOLIDGE ISD</v>
          </cell>
        </row>
        <row r="786">
          <cell r="A786" t="str">
            <v>147902</v>
          </cell>
          <cell r="B786" t="str">
            <v>GROESBECK ISD</v>
          </cell>
        </row>
        <row r="787">
          <cell r="A787" t="str">
            <v>147903</v>
          </cell>
          <cell r="B787" t="str">
            <v>MEXIA ISD</v>
          </cell>
        </row>
        <row r="788">
          <cell r="A788" t="str">
            <v>148901</v>
          </cell>
          <cell r="B788" t="str">
            <v>BOOKER ISD</v>
          </cell>
        </row>
        <row r="789">
          <cell r="A789" t="str">
            <v>148902</v>
          </cell>
          <cell r="B789" t="str">
            <v>FOLLETT ISD</v>
          </cell>
        </row>
        <row r="790">
          <cell r="A790" t="str">
            <v>148903</v>
          </cell>
          <cell r="B790" t="str">
            <v>HIGGINS ISD</v>
          </cell>
        </row>
        <row r="791">
          <cell r="A791" t="str">
            <v>148905</v>
          </cell>
          <cell r="B791" t="str">
            <v>DARROUZETT ISD</v>
          </cell>
        </row>
        <row r="792">
          <cell r="A792" t="str">
            <v>149901</v>
          </cell>
          <cell r="B792" t="str">
            <v>GEORGE WEST ISD</v>
          </cell>
        </row>
        <row r="793">
          <cell r="A793" t="str">
            <v>149902</v>
          </cell>
          <cell r="B793" t="str">
            <v>THREE RIVERS ISD</v>
          </cell>
        </row>
        <row r="794">
          <cell r="A794" t="str">
            <v>150901</v>
          </cell>
          <cell r="B794" t="str">
            <v>LLANO ISD</v>
          </cell>
        </row>
        <row r="795">
          <cell r="A795" t="str">
            <v>152504</v>
          </cell>
          <cell r="B795" t="str">
            <v>TEXAS TECH UNIVERSITY HIGH SCHOOL</v>
          </cell>
        </row>
        <row r="796">
          <cell r="A796" t="str">
            <v>152802</v>
          </cell>
          <cell r="B796" t="str">
            <v>RISE ACADEMY</v>
          </cell>
        </row>
        <row r="797">
          <cell r="A797" t="str">
            <v>152803</v>
          </cell>
          <cell r="B797" t="str">
            <v>SOUTH PLAINS</v>
          </cell>
        </row>
        <row r="798">
          <cell r="A798" t="str">
            <v>152805</v>
          </cell>
          <cell r="B798" t="str">
            <v>HARMONY SCIENCE ACAD (LUBBOCK)</v>
          </cell>
        </row>
        <row r="799">
          <cell r="A799" t="str">
            <v>152901</v>
          </cell>
          <cell r="B799" t="str">
            <v>LUBBOCK ISD</v>
          </cell>
        </row>
        <row r="800">
          <cell r="A800" t="str">
            <v>152902</v>
          </cell>
          <cell r="B800" t="str">
            <v>NEW DEAL ISD</v>
          </cell>
        </row>
        <row r="801">
          <cell r="A801" t="str">
            <v>152903</v>
          </cell>
          <cell r="B801" t="str">
            <v>SLATON ISD</v>
          </cell>
        </row>
        <row r="802">
          <cell r="A802" t="str">
            <v>152906</v>
          </cell>
          <cell r="B802" t="str">
            <v>LUBBOCK-COOPER ISD</v>
          </cell>
        </row>
        <row r="803">
          <cell r="A803" t="str">
            <v>152907</v>
          </cell>
          <cell r="B803" t="str">
            <v>FRENSHIP ISD</v>
          </cell>
        </row>
        <row r="804">
          <cell r="A804" t="str">
            <v>152908</v>
          </cell>
          <cell r="B804" t="str">
            <v>ROOSEVELT ISD</v>
          </cell>
        </row>
        <row r="805">
          <cell r="A805" t="str">
            <v>152909</v>
          </cell>
          <cell r="B805" t="str">
            <v>SHALLOWATER ISD</v>
          </cell>
        </row>
        <row r="806">
          <cell r="A806" t="str">
            <v>152910</v>
          </cell>
          <cell r="B806" t="str">
            <v>IDALOU ISD</v>
          </cell>
        </row>
        <row r="807">
          <cell r="A807" t="str">
            <v>153903</v>
          </cell>
          <cell r="B807" t="str">
            <v>O'DONNELL ISD</v>
          </cell>
        </row>
        <row r="808">
          <cell r="A808" t="str">
            <v>153904</v>
          </cell>
          <cell r="B808" t="str">
            <v>TAHOKA ISD</v>
          </cell>
        </row>
        <row r="809">
          <cell r="A809" t="str">
            <v>153905</v>
          </cell>
          <cell r="B809" t="str">
            <v>NEW HOME ISD</v>
          </cell>
        </row>
        <row r="810">
          <cell r="A810" t="str">
            <v>153907</v>
          </cell>
          <cell r="B810" t="str">
            <v>WILSON ISD</v>
          </cell>
        </row>
        <row r="811">
          <cell r="A811" t="str">
            <v>154901</v>
          </cell>
          <cell r="B811" t="str">
            <v>MADISONVILLE CISD</v>
          </cell>
        </row>
        <row r="812">
          <cell r="A812" t="str">
            <v>154903</v>
          </cell>
          <cell r="B812" t="str">
            <v>NORTH ZULCH ISD</v>
          </cell>
        </row>
        <row r="813">
          <cell r="A813" t="str">
            <v>155901</v>
          </cell>
          <cell r="B813" t="str">
            <v>JEFFERSON ISD</v>
          </cell>
        </row>
        <row r="814">
          <cell r="A814" t="str">
            <v>156902</v>
          </cell>
          <cell r="B814" t="str">
            <v>STANTON ISD</v>
          </cell>
        </row>
        <row r="815">
          <cell r="A815" t="str">
            <v>156905</v>
          </cell>
          <cell r="B815" t="str">
            <v>GRADY ISD</v>
          </cell>
        </row>
        <row r="816">
          <cell r="A816" t="str">
            <v>157901</v>
          </cell>
          <cell r="B816" t="str">
            <v>MASON ISD</v>
          </cell>
        </row>
        <row r="817">
          <cell r="A817" t="str">
            <v>158901</v>
          </cell>
          <cell r="B817" t="str">
            <v>BAY CITY ISD</v>
          </cell>
        </row>
        <row r="818">
          <cell r="A818" t="str">
            <v>158902</v>
          </cell>
          <cell r="B818" t="str">
            <v>TIDEHAVEN ISD</v>
          </cell>
        </row>
        <row r="819">
          <cell r="A819" t="str">
            <v>158904</v>
          </cell>
          <cell r="B819" t="str">
            <v>MATAGORDA ISD</v>
          </cell>
        </row>
        <row r="820">
          <cell r="A820" t="str">
            <v>158905</v>
          </cell>
          <cell r="B820" t="str">
            <v>PALACIOS ISD</v>
          </cell>
        </row>
        <row r="821">
          <cell r="A821" t="str">
            <v>158906</v>
          </cell>
          <cell r="B821" t="str">
            <v>VAN VLECK ISD</v>
          </cell>
        </row>
        <row r="822">
          <cell r="A822" t="str">
            <v>159901</v>
          </cell>
          <cell r="B822" t="str">
            <v>EAGLE PASS ISD</v>
          </cell>
        </row>
        <row r="823">
          <cell r="A823" t="str">
            <v>160901</v>
          </cell>
          <cell r="B823" t="str">
            <v>BRADY ISD</v>
          </cell>
        </row>
        <row r="824">
          <cell r="A824" t="str">
            <v>160904</v>
          </cell>
          <cell r="B824" t="str">
            <v>ROCHELLE ISD</v>
          </cell>
        </row>
        <row r="825">
          <cell r="A825" t="str">
            <v>160905</v>
          </cell>
          <cell r="B825" t="str">
            <v>LOHN ISD</v>
          </cell>
        </row>
        <row r="826">
          <cell r="A826" t="str">
            <v>161801</v>
          </cell>
          <cell r="B826" t="str">
            <v>WACO CHARTER SCHOOL</v>
          </cell>
        </row>
        <row r="827">
          <cell r="A827" t="str">
            <v>161802</v>
          </cell>
          <cell r="B827" t="str">
            <v>RAPOPORT ACADEMY PUBLIC SCHOOL</v>
          </cell>
        </row>
        <row r="828">
          <cell r="A828" t="str">
            <v>161807</v>
          </cell>
          <cell r="B828" t="str">
            <v>HARMONY SCIENCE ACAD (WACO)</v>
          </cell>
        </row>
        <row r="829">
          <cell r="A829" t="str">
            <v>161901</v>
          </cell>
          <cell r="B829" t="str">
            <v>CRAWFORD ISD</v>
          </cell>
        </row>
        <row r="830">
          <cell r="A830" t="str">
            <v>161903</v>
          </cell>
          <cell r="B830" t="str">
            <v>MIDWAY ISD</v>
          </cell>
        </row>
        <row r="831">
          <cell r="A831" t="str">
            <v>161906</v>
          </cell>
          <cell r="B831" t="str">
            <v>LA VEGA ISD</v>
          </cell>
        </row>
        <row r="832">
          <cell r="A832" t="str">
            <v>161907</v>
          </cell>
          <cell r="B832" t="str">
            <v>LORENA ISD</v>
          </cell>
        </row>
        <row r="833">
          <cell r="A833" t="str">
            <v>161908</v>
          </cell>
          <cell r="B833" t="str">
            <v>MART ISD</v>
          </cell>
        </row>
        <row r="834">
          <cell r="A834" t="str">
            <v>161909</v>
          </cell>
          <cell r="B834" t="str">
            <v>MCGREGOR ISD</v>
          </cell>
        </row>
        <row r="835">
          <cell r="A835" t="str">
            <v>161910</v>
          </cell>
          <cell r="B835" t="str">
            <v>MOODY ISD</v>
          </cell>
        </row>
        <row r="836">
          <cell r="A836" t="str">
            <v>161912</v>
          </cell>
          <cell r="B836" t="str">
            <v>RIESEL ISD</v>
          </cell>
        </row>
        <row r="837">
          <cell r="A837" t="str">
            <v>161914</v>
          </cell>
          <cell r="B837" t="str">
            <v>WACO ISD</v>
          </cell>
        </row>
        <row r="838">
          <cell r="A838" t="str">
            <v>161916</v>
          </cell>
          <cell r="B838" t="str">
            <v>WEST ISD</v>
          </cell>
        </row>
        <row r="839">
          <cell r="A839" t="str">
            <v>161918</v>
          </cell>
          <cell r="B839" t="str">
            <v>AXTELL ISD</v>
          </cell>
        </row>
        <row r="840">
          <cell r="A840" t="str">
            <v>161919</v>
          </cell>
          <cell r="B840" t="str">
            <v>BRUCEVILLE-EDDY ISD</v>
          </cell>
        </row>
        <row r="841">
          <cell r="A841" t="str">
            <v>161920</v>
          </cell>
          <cell r="B841" t="str">
            <v>CHINA SPRING ISD</v>
          </cell>
        </row>
        <row r="842">
          <cell r="A842" t="str">
            <v>161921</v>
          </cell>
          <cell r="B842" t="str">
            <v>CONNALLY ISD</v>
          </cell>
        </row>
        <row r="843">
          <cell r="A843" t="str">
            <v>161922</v>
          </cell>
          <cell r="B843" t="str">
            <v>ROBINSON ISD</v>
          </cell>
        </row>
        <row r="844">
          <cell r="A844" t="str">
            <v>161923</v>
          </cell>
          <cell r="B844" t="str">
            <v>BOSQUEVILLE ISD</v>
          </cell>
        </row>
        <row r="845">
          <cell r="A845" t="str">
            <v>161924</v>
          </cell>
          <cell r="B845" t="str">
            <v>HALLSBURG ISD</v>
          </cell>
        </row>
        <row r="846">
          <cell r="A846" t="str">
            <v>161925</v>
          </cell>
          <cell r="B846" t="str">
            <v>GHOLSON ISD</v>
          </cell>
        </row>
        <row r="847">
          <cell r="A847" t="str">
            <v>161926</v>
          </cell>
          <cell r="B847" t="str">
            <v>MCLENNAN CO ST JUVENILE CORRECTION FACILITY  I</v>
          </cell>
        </row>
        <row r="848">
          <cell r="A848" t="str">
            <v>161927</v>
          </cell>
          <cell r="B848" t="str">
            <v>MCLENNAN CO ST JUVENILE CORRECTION FACILITY II</v>
          </cell>
        </row>
        <row r="849">
          <cell r="A849" t="str">
            <v>162904</v>
          </cell>
          <cell r="B849" t="str">
            <v>MCMULLEN COUNTY ISD</v>
          </cell>
        </row>
        <row r="850">
          <cell r="A850" t="str">
            <v>163901</v>
          </cell>
          <cell r="B850" t="str">
            <v>DEVINE ISD</v>
          </cell>
        </row>
        <row r="851">
          <cell r="A851" t="str">
            <v>163902</v>
          </cell>
          <cell r="B851" t="str">
            <v>D'HANIS ISD</v>
          </cell>
        </row>
        <row r="852">
          <cell r="A852" t="str">
            <v>163903</v>
          </cell>
          <cell r="B852" t="str">
            <v>NATALIA ISD</v>
          </cell>
        </row>
        <row r="853">
          <cell r="A853" t="str">
            <v>163904</v>
          </cell>
          <cell r="B853" t="str">
            <v>HONDO ISD</v>
          </cell>
        </row>
        <row r="854">
          <cell r="A854" t="str">
            <v>163908</v>
          </cell>
          <cell r="B854" t="str">
            <v>MEDINA VALLEY ISD</v>
          </cell>
        </row>
        <row r="855">
          <cell r="A855" t="str">
            <v>164901</v>
          </cell>
          <cell r="B855" t="str">
            <v>MENARD ISD</v>
          </cell>
        </row>
        <row r="856">
          <cell r="A856" t="str">
            <v>165802</v>
          </cell>
          <cell r="B856" t="str">
            <v>MIDLAND ACADEMY CHARTER SCHOOL</v>
          </cell>
        </row>
        <row r="857">
          <cell r="A857" t="str">
            <v>165901</v>
          </cell>
          <cell r="B857" t="str">
            <v>MIDLAND ISD</v>
          </cell>
        </row>
        <row r="858">
          <cell r="A858" t="str">
            <v>165902</v>
          </cell>
          <cell r="B858" t="str">
            <v>GREENWOOD ISD</v>
          </cell>
        </row>
        <row r="859">
          <cell r="A859" t="str">
            <v>166901</v>
          </cell>
          <cell r="B859" t="str">
            <v>CAMERON ISD</v>
          </cell>
        </row>
        <row r="860">
          <cell r="A860" t="str">
            <v>166902</v>
          </cell>
          <cell r="B860" t="str">
            <v>GAUSE ISD</v>
          </cell>
        </row>
        <row r="861">
          <cell r="A861" t="str">
            <v>166903</v>
          </cell>
          <cell r="B861" t="str">
            <v>MILANO ISD</v>
          </cell>
        </row>
        <row r="862">
          <cell r="A862" t="str">
            <v>166904</v>
          </cell>
          <cell r="B862" t="str">
            <v>ROCKDALE ISD</v>
          </cell>
        </row>
        <row r="863">
          <cell r="A863" t="str">
            <v>166905</v>
          </cell>
          <cell r="B863" t="str">
            <v>THORNDALE ISD</v>
          </cell>
        </row>
        <row r="864">
          <cell r="A864" t="str">
            <v>166907</v>
          </cell>
          <cell r="B864" t="str">
            <v>BUCKHOLTS ISD</v>
          </cell>
        </row>
        <row r="865">
          <cell r="A865" t="str">
            <v>167901</v>
          </cell>
          <cell r="B865" t="str">
            <v>GOLDTHWAITE ISD</v>
          </cell>
        </row>
        <row r="866">
          <cell r="A866" t="str">
            <v>167902</v>
          </cell>
          <cell r="B866" t="str">
            <v>MULLIN ISD</v>
          </cell>
        </row>
        <row r="867">
          <cell r="A867" t="str">
            <v>167903</v>
          </cell>
          <cell r="B867" t="str">
            <v>STAR ISD</v>
          </cell>
        </row>
        <row r="868">
          <cell r="A868" t="str">
            <v>167904</v>
          </cell>
          <cell r="B868" t="str">
            <v>PRIDDY ISD</v>
          </cell>
        </row>
        <row r="869">
          <cell r="A869" t="str">
            <v>168901</v>
          </cell>
          <cell r="B869" t="str">
            <v>COLORADO ISD</v>
          </cell>
        </row>
        <row r="870">
          <cell r="A870" t="str">
            <v>168902</v>
          </cell>
          <cell r="B870" t="str">
            <v>LORAINE ISD</v>
          </cell>
        </row>
        <row r="871">
          <cell r="A871" t="str">
            <v>168903</v>
          </cell>
          <cell r="B871" t="str">
            <v>WESTBROOK ISD</v>
          </cell>
        </row>
        <row r="872">
          <cell r="A872" t="str">
            <v>169901</v>
          </cell>
          <cell r="B872" t="str">
            <v>BOWIE ISD</v>
          </cell>
        </row>
        <row r="873">
          <cell r="A873" t="str">
            <v>169902</v>
          </cell>
          <cell r="B873" t="str">
            <v>NOCONA ISD</v>
          </cell>
        </row>
        <row r="874">
          <cell r="A874" t="str">
            <v>169906</v>
          </cell>
          <cell r="B874" t="str">
            <v>GOLD BURG ISD</v>
          </cell>
        </row>
        <row r="875">
          <cell r="A875" t="str">
            <v>169908</v>
          </cell>
          <cell r="B875" t="str">
            <v>MONTAGUE ISD</v>
          </cell>
        </row>
        <row r="876">
          <cell r="A876" t="str">
            <v>169909</v>
          </cell>
          <cell r="B876" t="str">
            <v>PRAIRIE VALLEY ISD</v>
          </cell>
        </row>
        <row r="877">
          <cell r="A877" t="str">
            <v>169910</v>
          </cell>
          <cell r="B877" t="str">
            <v>FORESTBURG ISD</v>
          </cell>
        </row>
        <row r="878">
          <cell r="A878" t="str">
            <v>169911</v>
          </cell>
          <cell r="B878" t="str">
            <v>SAINT JO ISD</v>
          </cell>
        </row>
        <row r="879">
          <cell r="A879" t="str">
            <v>170801</v>
          </cell>
          <cell r="B879" t="str">
            <v>TEXAS SERENITY ACADEMY</v>
          </cell>
        </row>
        <row r="880">
          <cell r="A880" t="str">
            <v>170902</v>
          </cell>
          <cell r="B880" t="str">
            <v>CONROE ISD</v>
          </cell>
        </row>
        <row r="881">
          <cell r="A881" t="str">
            <v>170903</v>
          </cell>
          <cell r="B881" t="str">
            <v>MONTGOMERY ISD</v>
          </cell>
        </row>
        <row r="882">
          <cell r="A882" t="str">
            <v>170904</v>
          </cell>
          <cell r="B882" t="str">
            <v>WILLIS ISD</v>
          </cell>
        </row>
        <row r="883">
          <cell r="A883" t="str">
            <v>170906</v>
          </cell>
          <cell r="B883" t="str">
            <v>MAGNOLIA ISD</v>
          </cell>
        </row>
        <row r="884">
          <cell r="A884" t="str">
            <v>170907</v>
          </cell>
          <cell r="B884" t="str">
            <v>SPLENDORA ISD</v>
          </cell>
        </row>
        <row r="885">
          <cell r="A885" t="str">
            <v>170908</v>
          </cell>
          <cell r="B885" t="str">
            <v>NEW CANEY ISD</v>
          </cell>
        </row>
        <row r="886">
          <cell r="A886" t="str">
            <v>171901</v>
          </cell>
          <cell r="B886" t="str">
            <v>DUMAS ISD</v>
          </cell>
        </row>
        <row r="887">
          <cell r="A887" t="str">
            <v>171902</v>
          </cell>
          <cell r="B887" t="str">
            <v>SUNRAY ISD</v>
          </cell>
        </row>
        <row r="888">
          <cell r="A888" t="str">
            <v>172902</v>
          </cell>
          <cell r="B888" t="str">
            <v>DAINGERFIELD-LONE STAR ISD</v>
          </cell>
        </row>
        <row r="889">
          <cell r="A889" t="str">
            <v>172905</v>
          </cell>
          <cell r="B889" t="str">
            <v>PEWITT CISD</v>
          </cell>
        </row>
        <row r="890">
          <cell r="A890" t="str">
            <v>173901</v>
          </cell>
          <cell r="B890" t="str">
            <v>MOTLEY COUNTY ISD</v>
          </cell>
        </row>
        <row r="891">
          <cell r="A891" t="str">
            <v>174801</v>
          </cell>
          <cell r="B891" t="str">
            <v>STEPHEN F AUSTIN STATE UNIVERSITY CHARTER SCHOOL</v>
          </cell>
        </row>
        <row r="892">
          <cell r="A892" t="str">
            <v>174901</v>
          </cell>
          <cell r="B892" t="str">
            <v>CHIRENO ISD</v>
          </cell>
        </row>
        <row r="893">
          <cell r="A893" t="str">
            <v>174902</v>
          </cell>
          <cell r="B893" t="str">
            <v>CUSHING ISD</v>
          </cell>
        </row>
        <row r="894">
          <cell r="A894" t="str">
            <v>174903</v>
          </cell>
          <cell r="B894" t="str">
            <v>GARRISON ISD</v>
          </cell>
        </row>
        <row r="895">
          <cell r="A895" t="str">
            <v>174904</v>
          </cell>
          <cell r="B895" t="str">
            <v>NACOGDOCHES ISD</v>
          </cell>
        </row>
        <row r="896">
          <cell r="A896" t="str">
            <v>174906</v>
          </cell>
          <cell r="B896" t="str">
            <v>WODEN ISD</v>
          </cell>
        </row>
        <row r="897">
          <cell r="A897" t="str">
            <v>174908</v>
          </cell>
          <cell r="B897" t="str">
            <v>CENTRAL HEIGHTS ISD</v>
          </cell>
        </row>
        <row r="898">
          <cell r="A898" t="str">
            <v>174909</v>
          </cell>
          <cell r="B898" t="str">
            <v>MARTINSVILLE ISD</v>
          </cell>
        </row>
        <row r="899">
          <cell r="A899" t="str">
            <v>174910</v>
          </cell>
          <cell r="B899" t="str">
            <v>ETOILE ISD</v>
          </cell>
        </row>
        <row r="900">
          <cell r="A900" t="str">
            <v>174911</v>
          </cell>
          <cell r="B900" t="str">
            <v>DOUGLASS ISD</v>
          </cell>
        </row>
        <row r="901">
          <cell r="A901" t="str">
            <v>175902</v>
          </cell>
          <cell r="B901" t="str">
            <v>BLOOMING GROVE ISD</v>
          </cell>
        </row>
        <row r="902">
          <cell r="A902" t="str">
            <v>175903</v>
          </cell>
          <cell r="B902" t="str">
            <v>CORSICANA ISD</v>
          </cell>
        </row>
        <row r="903">
          <cell r="A903" t="str">
            <v>175904</v>
          </cell>
          <cell r="B903" t="str">
            <v>DAWSON ISD</v>
          </cell>
        </row>
        <row r="904">
          <cell r="A904" t="str">
            <v>175905</v>
          </cell>
          <cell r="B904" t="str">
            <v>FROST ISD</v>
          </cell>
        </row>
        <row r="905">
          <cell r="A905" t="str">
            <v>175907</v>
          </cell>
          <cell r="B905" t="str">
            <v>KERENS ISD</v>
          </cell>
        </row>
        <row r="906">
          <cell r="A906" t="str">
            <v>175909</v>
          </cell>
          <cell r="B906" t="str">
            <v>CORSICANA RESIDENTIAL TREATMENT CENTER</v>
          </cell>
        </row>
        <row r="907">
          <cell r="A907" t="str">
            <v>175910</v>
          </cell>
          <cell r="B907" t="str">
            <v>MILDRED ISD</v>
          </cell>
        </row>
        <row r="908">
          <cell r="A908" t="str">
            <v>175911</v>
          </cell>
          <cell r="B908" t="str">
            <v>RICE ISD</v>
          </cell>
        </row>
        <row r="909">
          <cell r="A909" t="str">
            <v>176901</v>
          </cell>
          <cell r="B909" t="str">
            <v>BURKEVILLE ISD</v>
          </cell>
        </row>
        <row r="910">
          <cell r="A910" t="str">
            <v>176902</v>
          </cell>
          <cell r="B910" t="str">
            <v>NEWTON ISD</v>
          </cell>
        </row>
        <row r="911">
          <cell r="A911" t="str">
            <v>176903</v>
          </cell>
          <cell r="B911" t="str">
            <v>DEWEYVILLE ISD</v>
          </cell>
        </row>
        <row r="912">
          <cell r="A912" t="str">
            <v>177901</v>
          </cell>
          <cell r="B912" t="str">
            <v>ROSCOE ISD</v>
          </cell>
        </row>
        <row r="913">
          <cell r="A913" t="str">
            <v>177902</v>
          </cell>
          <cell r="B913" t="str">
            <v>SWEETWATER ISD</v>
          </cell>
        </row>
        <row r="914">
          <cell r="A914" t="str">
            <v>177903</v>
          </cell>
          <cell r="B914" t="str">
            <v>BLACKWELL CISD</v>
          </cell>
        </row>
        <row r="915">
          <cell r="A915" t="str">
            <v>177905</v>
          </cell>
          <cell r="B915" t="str">
            <v>HIGHLAND ISD</v>
          </cell>
        </row>
        <row r="916">
          <cell r="A916" t="str">
            <v>178801</v>
          </cell>
          <cell r="B916" t="str">
            <v>DR M L GARZA-GONZALEZ CHARTER SCHOOL</v>
          </cell>
        </row>
        <row r="917">
          <cell r="A917" t="str">
            <v>178802</v>
          </cell>
          <cell r="B917" t="str">
            <v>SEASHORE LEARNING CTR CHARTER</v>
          </cell>
        </row>
        <row r="918">
          <cell r="A918" t="str">
            <v>178804</v>
          </cell>
          <cell r="B918" t="str">
            <v>RICHARD MILBURN ALTER HIGH SCHOOL (CORPUS CHRISTI)</v>
          </cell>
        </row>
        <row r="919">
          <cell r="A919" t="str">
            <v>178807</v>
          </cell>
          <cell r="B919" t="str">
            <v>CORPUS CHRISTI MONTESSORI SCHOOL</v>
          </cell>
        </row>
        <row r="920">
          <cell r="A920" t="str">
            <v>178808</v>
          </cell>
          <cell r="B920" t="str">
            <v>SEASHORE MIDDLE ACAD</v>
          </cell>
        </row>
        <row r="921">
          <cell r="A921" t="str">
            <v>178809</v>
          </cell>
          <cell r="B921" t="str">
            <v>SCHOOL OF SCIENCE AND TECHNOLOGY CORPUS CHRISTI</v>
          </cell>
        </row>
        <row r="922">
          <cell r="A922" t="str">
            <v>178901</v>
          </cell>
          <cell r="B922" t="str">
            <v>AGUA DULCE ISD</v>
          </cell>
        </row>
        <row r="923">
          <cell r="A923" t="str">
            <v>178902</v>
          </cell>
          <cell r="B923" t="str">
            <v>BISHOP CISD</v>
          </cell>
        </row>
        <row r="924">
          <cell r="A924" t="str">
            <v>178903</v>
          </cell>
          <cell r="B924" t="str">
            <v>CALALLEN ISD</v>
          </cell>
        </row>
        <row r="925">
          <cell r="A925" t="str">
            <v>178904</v>
          </cell>
          <cell r="B925" t="str">
            <v>CORPUS CHRISTI ISD</v>
          </cell>
        </row>
        <row r="926">
          <cell r="A926" t="str">
            <v>178905</v>
          </cell>
          <cell r="B926" t="str">
            <v>DRISCOLL ISD</v>
          </cell>
        </row>
        <row r="927">
          <cell r="A927" t="str">
            <v>178906</v>
          </cell>
          <cell r="B927" t="str">
            <v>LONDON ISD</v>
          </cell>
        </row>
        <row r="928">
          <cell r="A928" t="str">
            <v>178908</v>
          </cell>
          <cell r="B928" t="str">
            <v>PORT ARANSAS ISD</v>
          </cell>
        </row>
        <row r="929">
          <cell r="A929" t="str">
            <v>178909</v>
          </cell>
          <cell r="B929" t="str">
            <v>ROBSTOWN ISD</v>
          </cell>
        </row>
        <row r="930">
          <cell r="A930" t="str">
            <v>178912</v>
          </cell>
          <cell r="B930" t="str">
            <v>TULOSO-MIDWAY ISD</v>
          </cell>
        </row>
        <row r="931">
          <cell r="A931" t="str">
            <v>178913</v>
          </cell>
          <cell r="B931" t="str">
            <v>BANQUETE ISD</v>
          </cell>
        </row>
        <row r="932">
          <cell r="A932" t="str">
            <v>178914</v>
          </cell>
          <cell r="B932" t="str">
            <v>FLOUR BLUFF ISD</v>
          </cell>
        </row>
        <row r="933">
          <cell r="A933" t="str">
            <v>178915</v>
          </cell>
          <cell r="B933" t="str">
            <v>WEST OSO ISD</v>
          </cell>
        </row>
        <row r="934">
          <cell r="A934" t="str">
            <v>179901</v>
          </cell>
          <cell r="B934" t="str">
            <v>PERRYTON ISD</v>
          </cell>
        </row>
        <row r="935">
          <cell r="A935" t="str">
            <v>180901</v>
          </cell>
          <cell r="B935" t="str">
            <v>BOYS RANCH ISD</v>
          </cell>
        </row>
        <row r="936">
          <cell r="A936" t="str">
            <v>180902</v>
          </cell>
          <cell r="B936" t="str">
            <v>VEGA ISD</v>
          </cell>
        </row>
        <row r="937">
          <cell r="A937" t="str">
            <v>180903</v>
          </cell>
          <cell r="B937" t="str">
            <v>ADRIAN ISD</v>
          </cell>
        </row>
        <row r="938">
          <cell r="A938" t="str">
            <v>180904</v>
          </cell>
          <cell r="B938" t="str">
            <v>WILDORADO ISD</v>
          </cell>
        </row>
        <row r="939">
          <cell r="A939" t="str">
            <v>181901</v>
          </cell>
          <cell r="B939" t="str">
            <v>BRIDGE CITY ISD</v>
          </cell>
        </row>
        <row r="940">
          <cell r="A940" t="str">
            <v>181905</v>
          </cell>
          <cell r="B940" t="str">
            <v>ORANGEFIELD ISD</v>
          </cell>
        </row>
        <row r="941">
          <cell r="A941" t="str">
            <v>181906</v>
          </cell>
          <cell r="B941" t="str">
            <v>WEST ORANGE-COVE CISD</v>
          </cell>
        </row>
        <row r="942">
          <cell r="A942" t="str">
            <v>181907</v>
          </cell>
          <cell r="B942" t="str">
            <v>VIDOR ISD</v>
          </cell>
        </row>
        <row r="943">
          <cell r="A943" t="str">
            <v>181908</v>
          </cell>
          <cell r="B943" t="str">
            <v>LITTLE CYPRESS-MAURICEVILLE CISD</v>
          </cell>
        </row>
        <row r="944">
          <cell r="A944" t="str">
            <v>182901</v>
          </cell>
          <cell r="B944" t="str">
            <v>GORDON ISD</v>
          </cell>
        </row>
        <row r="945">
          <cell r="A945" t="str">
            <v>182902</v>
          </cell>
          <cell r="B945" t="str">
            <v>GRAFORD ISD</v>
          </cell>
        </row>
        <row r="946">
          <cell r="A946" t="str">
            <v>182903</v>
          </cell>
          <cell r="B946" t="str">
            <v>MINERAL WELLS ISD</v>
          </cell>
        </row>
        <row r="947">
          <cell r="A947" t="str">
            <v>182904</v>
          </cell>
          <cell r="B947" t="str">
            <v>SANTO ISD</v>
          </cell>
        </row>
        <row r="948">
          <cell r="A948" t="str">
            <v>182905</v>
          </cell>
          <cell r="B948" t="str">
            <v>STRAWN ISD</v>
          </cell>
        </row>
        <row r="949">
          <cell r="A949" t="str">
            <v>182906</v>
          </cell>
          <cell r="B949" t="str">
            <v>PALO PINTO ISD</v>
          </cell>
        </row>
        <row r="950">
          <cell r="A950" t="str">
            <v>183801</v>
          </cell>
          <cell r="B950" t="str">
            <v>PANOLA CHARTER SCHOOL</v>
          </cell>
        </row>
        <row r="951">
          <cell r="A951" t="str">
            <v>183901</v>
          </cell>
          <cell r="B951" t="str">
            <v>BECKVILLE ISD</v>
          </cell>
        </row>
        <row r="952">
          <cell r="A952" t="str">
            <v>183902</v>
          </cell>
          <cell r="B952" t="str">
            <v>CARTHAGE ISD</v>
          </cell>
        </row>
        <row r="953">
          <cell r="A953" t="str">
            <v>183904</v>
          </cell>
          <cell r="B953" t="str">
            <v>GARY ISD</v>
          </cell>
        </row>
        <row r="954">
          <cell r="A954" t="str">
            <v>184801</v>
          </cell>
          <cell r="B954" t="str">
            <v>CROSSTIMBERS ACADEMY</v>
          </cell>
        </row>
        <row r="955">
          <cell r="A955" t="str">
            <v>184901</v>
          </cell>
          <cell r="B955" t="str">
            <v>POOLVILLE ISD</v>
          </cell>
        </row>
        <row r="956">
          <cell r="A956" t="str">
            <v>184902</v>
          </cell>
          <cell r="B956" t="str">
            <v>SPRINGTOWN ISD</v>
          </cell>
        </row>
        <row r="957">
          <cell r="A957" t="str">
            <v>184903</v>
          </cell>
          <cell r="B957" t="str">
            <v>WEATHERFORD ISD</v>
          </cell>
        </row>
        <row r="958">
          <cell r="A958" t="str">
            <v>184904</v>
          </cell>
          <cell r="B958" t="str">
            <v>MILLSAP ISD</v>
          </cell>
        </row>
        <row r="959">
          <cell r="A959" t="str">
            <v>184907</v>
          </cell>
          <cell r="B959" t="str">
            <v>ALEDO ISD</v>
          </cell>
        </row>
        <row r="960">
          <cell r="A960" t="str">
            <v>184908</v>
          </cell>
          <cell r="B960" t="str">
            <v>PEASTER ISD</v>
          </cell>
        </row>
        <row r="961">
          <cell r="A961" t="str">
            <v>184909</v>
          </cell>
          <cell r="B961" t="str">
            <v>BROCK ISD</v>
          </cell>
        </row>
        <row r="962">
          <cell r="A962" t="str">
            <v>184911</v>
          </cell>
          <cell r="B962" t="str">
            <v>GARNER ISD</v>
          </cell>
        </row>
        <row r="963">
          <cell r="A963" t="str">
            <v>185901</v>
          </cell>
          <cell r="B963" t="str">
            <v>BOVINA ISD</v>
          </cell>
        </row>
        <row r="964">
          <cell r="A964" t="str">
            <v>185902</v>
          </cell>
          <cell r="B964" t="str">
            <v>FARWELL ISD</v>
          </cell>
        </row>
        <row r="965">
          <cell r="A965" t="str">
            <v>185903</v>
          </cell>
          <cell r="B965" t="str">
            <v>FRIONA ISD</v>
          </cell>
        </row>
        <row r="966">
          <cell r="A966" t="str">
            <v>185904</v>
          </cell>
          <cell r="B966" t="str">
            <v>LAZBUDDIE ISD</v>
          </cell>
        </row>
        <row r="967">
          <cell r="A967" t="str">
            <v>186901</v>
          </cell>
          <cell r="B967" t="str">
            <v>BUENA VISTA ISD</v>
          </cell>
        </row>
        <row r="968">
          <cell r="A968" t="str">
            <v>186902</v>
          </cell>
          <cell r="B968" t="str">
            <v>FORT STOCKTON ISD</v>
          </cell>
        </row>
        <row r="969">
          <cell r="A969" t="str">
            <v>186903</v>
          </cell>
          <cell r="B969" t="str">
            <v>IRAAN-SHEFFIELD ISD</v>
          </cell>
        </row>
        <row r="970">
          <cell r="A970" t="str">
            <v>187901</v>
          </cell>
          <cell r="B970" t="str">
            <v>BIG SANDY ISD</v>
          </cell>
        </row>
        <row r="971">
          <cell r="A971" t="str">
            <v>187903</v>
          </cell>
          <cell r="B971" t="str">
            <v>GOODRICH ISD</v>
          </cell>
        </row>
        <row r="972">
          <cell r="A972" t="str">
            <v>187904</v>
          </cell>
          <cell r="B972" t="str">
            <v>CORRIGAN-CAMDEN ISD</v>
          </cell>
        </row>
        <row r="973">
          <cell r="A973" t="str">
            <v>187906</v>
          </cell>
          <cell r="B973" t="str">
            <v>LEGGETT ISD</v>
          </cell>
        </row>
        <row r="974">
          <cell r="A974" t="str">
            <v>187907</v>
          </cell>
          <cell r="B974" t="str">
            <v>LIVINGSTON ISD</v>
          </cell>
        </row>
        <row r="975">
          <cell r="A975" t="str">
            <v>187910</v>
          </cell>
          <cell r="B975" t="str">
            <v>ONALASKA ISD</v>
          </cell>
        </row>
        <row r="976">
          <cell r="A976" t="str">
            <v>188801</v>
          </cell>
          <cell r="B976" t="str">
            <v>RICHARD MILBURN ACADEMY (AMARILLO)</v>
          </cell>
        </row>
        <row r="977">
          <cell r="A977" t="str">
            <v>188901</v>
          </cell>
          <cell r="B977" t="str">
            <v>AMARILLO ISD</v>
          </cell>
        </row>
        <row r="978">
          <cell r="A978" t="str">
            <v>188902</v>
          </cell>
          <cell r="B978" t="str">
            <v>RIVER ROAD ISD</v>
          </cell>
        </row>
        <row r="979">
          <cell r="A979" t="str">
            <v>188903</v>
          </cell>
          <cell r="B979" t="str">
            <v>HIGHLAND PARK ISD</v>
          </cell>
        </row>
        <row r="980">
          <cell r="A980" t="str">
            <v>188904</v>
          </cell>
          <cell r="B980" t="str">
            <v>BUSHLAND ISD</v>
          </cell>
        </row>
        <row r="981">
          <cell r="A981" t="str">
            <v>189901</v>
          </cell>
          <cell r="B981" t="str">
            <v>MARFA ISD</v>
          </cell>
        </row>
        <row r="982">
          <cell r="A982" t="str">
            <v>189902</v>
          </cell>
          <cell r="B982" t="str">
            <v>PRESIDIO ISD</v>
          </cell>
        </row>
        <row r="983">
          <cell r="A983" t="str">
            <v>190903</v>
          </cell>
          <cell r="B983" t="str">
            <v>RAINS ISD</v>
          </cell>
        </row>
        <row r="984">
          <cell r="A984" t="str">
            <v>191901</v>
          </cell>
          <cell r="B984" t="str">
            <v>CANYON ISD</v>
          </cell>
        </row>
        <row r="985">
          <cell r="A985" t="str">
            <v>192901</v>
          </cell>
          <cell r="B985" t="str">
            <v>REAGAN COUNTY ISD</v>
          </cell>
        </row>
        <row r="986">
          <cell r="A986" t="str">
            <v>193801</v>
          </cell>
          <cell r="B986" t="str">
            <v>BIG SPRINGS CHARTER SCHOOL</v>
          </cell>
        </row>
        <row r="987">
          <cell r="A987" t="str">
            <v>193902</v>
          </cell>
          <cell r="B987" t="str">
            <v>LEAKEY ISD</v>
          </cell>
        </row>
        <row r="988">
          <cell r="A988" t="str">
            <v>194902</v>
          </cell>
          <cell r="B988" t="str">
            <v>AVERY ISD</v>
          </cell>
        </row>
        <row r="989">
          <cell r="A989" t="str">
            <v>194903</v>
          </cell>
          <cell r="B989" t="str">
            <v>RIVERCREST ISD</v>
          </cell>
        </row>
        <row r="990">
          <cell r="A990" t="str">
            <v>194904</v>
          </cell>
          <cell r="B990" t="str">
            <v>CLARKSVILLE ISD</v>
          </cell>
        </row>
        <row r="991">
          <cell r="A991" t="str">
            <v>194905</v>
          </cell>
          <cell r="B991" t="str">
            <v>DETROIT ISD</v>
          </cell>
        </row>
        <row r="992">
          <cell r="A992" t="str">
            <v>195901</v>
          </cell>
          <cell r="B992" t="str">
            <v>PECOS-BARSTOW-TOYAH ISD</v>
          </cell>
        </row>
        <row r="993">
          <cell r="A993" t="str">
            <v>195902</v>
          </cell>
          <cell r="B993" t="str">
            <v>BALMORHEA ISD</v>
          </cell>
        </row>
        <row r="994">
          <cell r="A994" t="str">
            <v>196901</v>
          </cell>
          <cell r="B994" t="str">
            <v>AUSTWELL-TIVOLI ISD</v>
          </cell>
        </row>
        <row r="995">
          <cell r="A995" t="str">
            <v>196902</v>
          </cell>
          <cell r="B995" t="str">
            <v>WOODSBORO ISD</v>
          </cell>
        </row>
        <row r="996">
          <cell r="A996" t="str">
            <v>196903</v>
          </cell>
          <cell r="B996" t="str">
            <v>REFUGIO ISD</v>
          </cell>
        </row>
        <row r="997">
          <cell r="A997" t="str">
            <v>197902</v>
          </cell>
          <cell r="B997" t="str">
            <v>MIAMI ISD</v>
          </cell>
        </row>
        <row r="998">
          <cell r="A998" t="str">
            <v>198901</v>
          </cell>
          <cell r="B998" t="str">
            <v>BREMOND ISD</v>
          </cell>
        </row>
        <row r="999">
          <cell r="A999" t="str">
            <v>198902</v>
          </cell>
          <cell r="B999" t="str">
            <v>CALVERT ISD</v>
          </cell>
        </row>
        <row r="1000">
          <cell r="A1000" t="str">
            <v>198903</v>
          </cell>
          <cell r="B1000" t="str">
            <v>FRANKLIN ISD</v>
          </cell>
        </row>
        <row r="1001">
          <cell r="A1001" t="str">
            <v>198905</v>
          </cell>
          <cell r="B1001" t="str">
            <v>HEARNE ISD</v>
          </cell>
        </row>
        <row r="1002">
          <cell r="A1002" t="str">
            <v>198906</v>
          </cell>
          <cell r="B1002" t="str">
            <v>MUMFORD ISD</v>
          </cell>
        </row>
        <row r="1003">
          <cell r="A1003" t="str">
            <v>199901</v>
          </cell>
          <cell r="B1003" t="str">
            <v>ROCKWALL ISD</v>
          </cell>
        </row>
        <row r="1004">
          <cell r="A1004" t="str">
            <v>199902</v>
          </cell>
          <cell r="B1004" t="str">
            <v>ROYSE CITY ISD</v>
          </cell>
        </row>
        <row r="1005">
          <cell r="A1005" t="str">
            <v>200901</v>
          </cell>
          <cell r="B1005" t="str">
            <v>BALLINGER ISD</v>
          </cell>
        </row>
        <row r="1006">
          <cell r="A1006" t="str">
            <v>200902</v>
          </cell>
          <cell r="B1006" t="str">
            <v>MILES ISD</v>
          </cell>
        </row>
        <row r="1007">
          <cell r="A1007" t="str">
            <v>200904</v>
          </cell>
          <cell r="B1007" t="str">
            <v>WINTERS  ISD</v>
          </cell>
        </row>
        <row r="1008">
          <cell r="A1008" t="str">
            <v>200906</v>
          </cell>
          <cell r="B1008" t="str">
            <v>OLFEN ISD</v>
          </cell>
        </row>
        <row r="1009">
          <cell r="A1009" t="str">
            <v>201902</v>
          </cell>
          <cell r="B1009" t="str">
            <v>HENDERSON ISD</v>
          </cell>
        </row>
        <row r="1010">
          <cell r="A1010" t="str">
            <v>201903</v>
          </cell>
          <cell r="B1010" t="str">
            <v>LANEVILLE ISD</v>
          </cell>
        </row>
        <row r="1011">
          <cell r="A1011" t="str">
            <v>201904</v>
          </cell>
          <cell r="B1011" t="str">
            <v>LEVERETTS CHAPEL ISD</v>
          </cell>
        </row>
        <row r="1012">
          <cell r="A1012" t="str">
            <v>201907</v>
          </cell>
          <cell r="B1012" t="str">
            <v>MOUNT ENTERPRISE ISD</v>
          </cell>
        </row>
        <row r="1013">
          <cell r="A1013" t="str">
            <v>201908</v>
          </cell>
          <cell r="B1013" t="str">
            <v>OVERTON ISD</v>
          </cell>
        </row>
        <row r="1014">
          <cell r="A1014" t="str">
            <v>201910</v>
          </cell>
          <cell r="B1014" t="str">
            <v>TATUM ISD</v>
          </cell>
        </row>
        <row r="1015">
          <cell r="A1015" t="str">
            <v>201913</v>
          </cell>
          <cell r="B1015" t="str">
            <v>CARLISLE ISD</v>
          </cell>
        </row>
        <row r="1016">
          <cell r="A1016" t="str">
            <v>201914</v>
          </cell>
          <cell r="B1016" t="str">
            <v>WEST RUSK ISD</v>
          </cell>
        </row>
        <row r="1017">
          <cell r="A1017" t="str">
            <v>202903</v>
          </cell>
          <cell r="B1017" t="str">
            <v>HEMPHILL ISD</v>
          </cell>
        </row>
        <row r="1018">
          <cell r="A1018" t="str">
            <v>202905</v>
          </cell>
          <cell r="B1018" t="str">
            <v>WEST SABINE ISD</v>
          </cell>
        </row>
        <row r="1019">
          <cell r="A1019" t="str">
            <v>203901</v>
          </cell>
          <cell r="B1019" t="str">
            <v>SAN AUGUSTINE ISD</v>
          </cell>
        </row>
        <row r="1020">
          <cell r="A1020" t="str">
            <v>203902</v>
          </cell>
          <cell r="B1020" t="str">
            <v>BROADDUS ISD</v>
          </cell>
        </row>
        <row r="1021">
          <cell r="A1021" t="str">
            <v>204901</v>
          </cell>
          <cell r="B1021" t="str">
            <v>COLDSPRING-OAKHURST CISD</v>
          </cell>
        </row>
        <row r="1022">
          <cell r="A1022" t="str">
            <v>204904</v>
          </cell>
          <cell r="B1022" t="str">
            <v>SHEPHERD ISD</v>
          </cell>
        </row>
        <row r="1023">
          <cell r="A1023" t="str">
            <v>205901</v>
          </cell>
          <cell r="B1023" t="str">
            <v>ARANSAS PASS ISD</v>
          </cell>
        </row>
        <row r="1024">
          <cell r="A1024" t="str">
            <v>205902</v>
          </cell>
          <cell r="B1024" t="str">
            <v>GREGORY-PORTLAND ISD</v>
          </cell>
        </row>
        <row r="1025">
          <cell r="A1025" t="str">
            <v>205903</v>
          </cell>
          <cell r="B1025" t="str">
            <v>INGLESIDE ISD</v>
          </cell>
        </row>
        <row r="1026">
          <cell r="A1026" t="str">
            <v>205904</v>
          </cell>
          <cell r="B1026" t="str">
            <v>MATHIS ISD</v>
          </cell>
        </row>
        <row r="1027">
          <cell r="A1027" t="str">
            <v>205905</v>
          </cell>
          <cell r="B1027" t="str">
            <v>ODEM-EDROY ISD</v>
          </cell>
        </row>
        <row r="1028">
          <cell r="A1028" t="str">
            <v>205906</v>
          </cell>
          <cell r="B1028" t="str">
            <v>SINTON ISD</v>
          </cell>
        </row>
        <row r="1029">
          <cell r="A1029" t="str">
            <v>205907</v>
          </cell>
          <cell r="B1029" t="str">
            <v>TAFT ISD</v>
          </cell>
        </row>
        <row r="1030">
          <cell r="A1030" t="str">
            <v>206901</v>
          </cell>
          <cell r="B1030" t="str">
            <v>SAN SABA ISD</v>
          </cell>
        </row>
        <row r="1031">
          <cell r="A1031" t="str">
            <v>206902</v>
          </cell>
          <cell r="B1031" t="str">
            <v>RICHLAND SPRINGS ISD</v>
          </cell>
        </row>
        <row r="1032">
          <cell r="A1032" t="str">
            <v>206903</v>
          </cell>
          <cell r="B1032" t="str">
            <v>CHEROKEE ISD</v>
          </cell>
        </row>
        <row r="1033">
          <cell r="A1033" t="str">
            <v>207901</v>
          </cell>
          <cell r="B1033" t="str">
            <v>SCHLEICHER ISD</v>
          </cell>
        </row>
        <row r="1034">
          <cell r="A1034" t="str">
            <v>208901</v>
          </cell>
          <cell r="B1034" t="str">
            <v>HERMLEIGH ISD</v>
          </cell>
        </row>
        <row r="1035">
          <cell r="A1035" t="str">
            <v>208902</v>
          </cell>
          <cell r="B1035" t="str">
            <v>SNYDER ISD</v>
          </cell>
        </row>
        <row r="1036">
          <cell r="A1036" t="str">
            <v>208903</v>
          </cell>
          <cell r="B1036" t="str">
            <v>IRA ISD</v>
          </cell>
        </row>
        <row r="1037">
          <cell r="A1037" t="str">
            <v>209901</v>
          </cell>
          <cell r="B1037" t="str">
            <v>ALBANY ISD</v>
          </cell>
        </row>
        <row r="1038">
          <cell r="A1038" t="str">
            <v>209902</v>
          </cell>
          <cell r="B1038" t="str">
            <v>MORAN ISD</v>
          </cell>
        </row>
        <row r="1039">
          <cell r="A1039" t="str">
            <v>210901</v>
          </cell>
          <cell r="B1039" t="str">
            <v>CENTER ISD</v>
          </cell>
        </row>
        <row r="1040">
          <cell r="A1040" t="str">
            <v>210902</v>
          </cell>
          <cell r="B1040" t="str">
            <v>JOAQUIN ISD</v>
          </cell>
        </row>
        <row r="1041">
          <cell r="A1041" t="str">
            <v>210903</v>
          </cell>
          <cell r="B1041" t="str">
            <v>SHELBYVILLE ISD</v>
          </cell>
        </row>
        <row r="1042">
          <cell r="A1042" t="str">
            <v>210904</v>
          </cell>
          <cell r="B1042" t="str">
            <v>TENAHA ISD</v>
          </cell>
        </row>
        <row r="1043">
          <cell r="A1043" t="str">
            <v>210905</v>
          </cell>
          <cell r="B1043" t="str">
            <v>TIMPSON ISD</v>
          </cell>
        </row>
        <row r="1044">
          <cell r="A1044" t="str">
            <v>210906</v>
          </cell>
          <cell r="B1044" t="str">
            <v>EXCELSIOR ISD</v>
          </cell>
        </row>
        <row r="1045">
          <cell r="A1045" t="str">
            <v>211901</v>
          </cell>
          <cell r="B1045" t="str">
            <v>TEXHOMA ISD</v>
          </cell>
        </row>
        <row r="1046">
          <cell r="A1046" t="str">
            <v>211902</v>
          </cell>
          <cell r="B1046" t="str">
            <v>STRATFORD ISD</v>
          </cell>
        </row>
        <row r="1047">
          <cell r="A1047" t="str">
            <v>212801</v>
          </cell>
          <cell r="B1047" t="str">
            <v>CUMBERLAND ACADEMY</v>
          </cell>
        </row>
        <row r="1048">
          <cell r="A1048" t="str">
            <v>212803</v>
          </cell>
          <cell r="B1048" t="str">
            <v>AZLEWAY CHARTER SCHOOL</v>
          </cell>
        </row>
        <row r="1049">
          <cell r="A1049" t="str">
            <v>212901</v>
          </cell>
          <cell r="B1049" t="str">
            <v>ARP ISD</v>
          </cell>
        </row>
        <row r="1050">
          <cell r="A1050" t="str">
            <v>212902</v>
          </cell>
          <cell r="B1050" t="str">
            <v>BULLARD ISD</v>
          </cell>
        </row>
        <row r="1051">
          <cell r="A1051" t="str">
            <v>212903</v>
          </cell>
          <cell r="B1051" t="str">
            <v>LINDALE ISD</v>
          </cell>
        </row>
        <row r="1052">
          <cell r="A1052" t="str">
            <v>212904</v>
          </cell>
          <cell r="B1052" t="str">
            <v>TROUP ISD</v>
          </cell>
        </row>
        <row r="1053">
          <cell r="A1053" t="str">
            <v>212905</v>
          </cell>
          <cell r="B1053" t="str">
            <v>TYLER ISD</v>
          </cell>
        </row>
        <row r="1054">
          <cell r="A1054" t="str">
            <v>212906</v>
          </cell>
          <cell r="B1054" t="str">
            <v>WHITEHOUSE ISD</v>
          </cell>
        </row>
        <row r="1055">
          <cell r="A1055" t="str">
            <v>212909</v>
          </cell>
          <cell r="B1055" t="str">
            <v>CHAPEL HILL ISD</v>
          </cell>
        </row>
        <row r="1056">
          <cell r="A1056" t="str">
            <v>212910</v>
          </cell>
          <cell r="B1056" t="str">
            <v>WINONA ISD</v>
          </cell>
        </row>
        <row r="1057">
          <cell r="A1057" t="str">
            <v>213801</v>
          </cell>
          <cell r="B1057" t="str">
            <v>BRAZOS RIVER CHARTER SCHOOL</v>
          </cell>
        </row>
        <row r="1058">
          <cell r="A1058" t="str">
            <v>213901</v>
          </cell>
          <cell r="B1058" t="str">
            <v>GLEN ROSE ISD</v>
          </cell>
        </row>
        <row r="1059">
          <cell r="A1059" t="str">
            <v>214901</v>
          </cell>
          <cell r="B1059" t="str">
            <v>RIO GRANDE CITY CISD</v>
          </cell>
        </row>
        <row r="1060">
          <cell r="A1060" t="str">
            <v>214902</v>
          </cell>
          <cell r="B1060" t="str">
            <v>SAN ISIDRO ISD</v>
          </cell>
        </row>
        <row r="1061">
          <cell r="A1061" t="str">
            <v>214903</v>
          </cell>
          <cell r="B1061" t="str">
            <v>ROMA ISD</v>
          </cell>
        </row>
        <row r="1062">
          <cell r="A1062" t="str">
            <v>215901</v>
          </cell>
          <cell r="B1062" t="str">
            <v>BRECKENRIDGE ISD</v>
          </cell>
        </row>
        <row r="1063">
          <cell r="A1063" t="str">
            <v>216901</v>
          </cell>
          <cell r="B1063" t="str">
            <v>STERLING CITY ISD</v>
          </cell>
        </row>
        <row r="1064">
          <cell r="A1064" t="str">
            <v>217901</v>
          </cell>
          <cell r="B1064" t="str">
            <v>ASPERMONT ISD</v>
          </cell>
        </row>
        <row r="1065">
          <cell r="A1065" t="str">
            <v>218901</v>
          </cell>
          <cell r="B1065" t="str">
            <v>SONORA ISD</v>
          </cell>
        </row>
        <row r="1066">
          <cell r="A1066" t="str">
            <v>219901</v>
          </cell>
          <cell r="B1066" t="str">
            <v>HAPPY ISD</v>
          </cell>
        </row>
        <row r="1067">
          <cell r="A1067" t="str">
            <v>219903</v>
          </cell>
          <cell r="B1067" t="str">
            <v>TULIA ISD</v>
          </cell>
        </row>
        <row r="1068">
          <cell r="A1068" t="str">
            <v>219905</v>
          </cell>
          <cell r="B1068" t="str">
            <v>KRESS ISD</v>
          </cell>
        </row>
        <row r="1069">
          <cell r="A1069" t="str">
            <v>220801</v>
          </cell>
          <cell r="B1069" t="str">
            <v>TREETOPS SCHOOL INTERNATIONAL</v>
          </cell>
        </row>
        <row r="1070">
          <cell r="A1070" t="str">
            <v>220802</v>
          </cell>
          <cell r="B1070" t="str">
            <v>ARLINGTON CLASSICS ACADEMY</v>
          </cell>
        </row>
        <row r="1071">
          <cell r="A1071" t="str">
            <v>220804</v>
          </cell>
          <cell r="B1071" t="str">
            <v>FORT WORTH CAN ACADEMY</v>
          </cell>
        </row>
        <row r="1072">
          <cell r="A1072" t="str">
            <v>220806</v>
          </cell>
          <cell r="B1072" t="str">
            <v>THERESA B LEE ACADEMY</v>
          </cell>
        </row>
        <row r="1073">
          <cell r="A1073" t="str">
            <v>220808</v>
          </cell>
          <cell r="B1073" t="str">
            <v>METRO ACADEMY OF MATH AND SCIENCE</v>
          </cell>
        </row>
        <row r="1074">
          <cell r="A1074" t="str">
            <v>220809</v>
          </cell>
          <cell r="B1074" t="str">
            <v>FORT WORTH ACADEMY OF FINE ARTS</v>
          </cell>
        </row>
        <row r="1075">
          <cell r="A1075" t="str">
            <v>220810</v>
          </cell>
          <cell r="B1075" t="str">
            <v>WESTLAKE ACADEMY CHARTER SCHOOL</v>
          </cell>
        </row>
        <row r="1076">
          <cell r="A1076" t="str">
            <v>220811</v>
          </cell>
          <cell r="B1076" t="str">
            <v>EAST FORT WORTH MONTESSORI ACADEMY</v>
          </cell>
        </row>
        <row r="1077">
          <cell r="A1077" t="str">
            <v>220812</v>
          </cell>
          <cell r="B1077" t="str">
            <v>RICHARD MILBURN ACADEMY (FORT WORTH)</v>
          </cell>
        </row>
        <row r="1078">
          <cell r="A1078" t="str">
            <v>220813</v>
          </cell>
          <cell r="B1078" t="str">
            <v>HARMONY SCIENCE ACAD (FORT WORTH)</v>
          </cell>
        </row>
        <row r="1079">
          <cell r="A1079" t="str">
            <v>220814</v>
          </cell>
          <cell r="B1079" t="str">
            <v>TEXAS ELEMENTARY SCHOOL OF THE ARTS</v>
          </cell>
        </row>
        <row r="1080">
          <cell r="A1080" t="str">
            <v>220815</v>
          </cell>
          <cell r="B1080" t="str">
            <v>CHAPEL HILL ACADEMY</v>
          </cell>
        </row>
        <row r="1081">
          <cell r="A1081" t="str">
            <v>220816</v>
          </cell>
          <cell r="B1081" t="str">
            <v>SUMMIT INTERNATIONAL PREPARATORY</v>
          </cell>
        </row>
        <row r="1082">
          <cell r="A1082" t="str">
            <v>220901</v>
          </cell>
          <cell r="B1082" t="str">
            <v>ARLINGTON ISD</v>
          </cell>
        </row>
        <row r="1083">
          <cell r="A1083" t="str">
            <v>220902</v>
          </cell>
          <cell r="B1083" t="str">
            <v>BIRDVILLE ISD</v>
          </cell>
        </row>
        <row r="1084">
          <cell r="A1084" t="str">
            <v>220904</v>
          </cell>
          <cell r="B1084" t="str">
            <v>EVERMAN ISD</v>
          </cell>
        </row>
        <row r="1085">
          <cell r="A1085" t="str">
            <v>220905</v>
          </cell>
          <cell r="B1085" t="str">
            <v>FORT WORTH ISD</v>
          </cell>
        </row>
        <row r="1086">
          <cell r="A1086" t="str">
            <v>220906</v>
          </cell>
          <cell r="B1086" t="str">
            <v>GRAPEVINE-COLLEYVILLE ISD</v>
          </cell>
        </row>
        <row r="1087">
          <cell r="A1087" t="str">
            <v>220907</v>
          </cell>
          <cell r="B1087" t="str">
            <v>KELLER ISD</v>
          </cell>
        </row>
        <row r="1088">
          <cell r="A1088" t="str">
            <v>220908</v>
          </cell>
          <cell r="B1088" t="str">
            <v>MANSFIELD ISD</v>
          </cell>
        </row>
        <row r="1089">
          <cell r="A1089" t="str">
            <v>220910</v>
          </cell>
          <cell r="B1089" t="str">
            <v>LAKE WORTH ISD</v>
          </cell>
        </row>
        <row r="1090">
          <cell r="A1090" t="str">
            <v>220912</v>
          </cell>
          <cell r="B1090" t="str">
            <v>CROWLEY ISD</v>
          </cell>
        </row>
        <row r="1091">
          <cell r="A1091" t="str">
            <v>220914</v>
          </cell>
          <cell r="B1091" t="str">
            <v>KENNEDALE ISD</v>
          </cell>
        </row>
        <row r="1092">
          <cell r="A1092" t="str">
            <v>220915</v>
          </cell>
          <cell r="B1092" t="str">
            <v>AZLE ISD</v>
          </cell>
        </row>
        <row r="1093">
          <cell r="A1093" t="str">
            <v>220916</v>
          </cell>
          <cell r="B1093" t="str">
            <v>HURST-EULESS-BEDFORD ISD</v>
          </cell>
        </row>
        <row r="1094">
          <cell r="A1094" t="str">
            <v>220917</v>
          </cell>
          <cell r="B1094" t="str">
            <v>CASTLEBERRY ISD</v>
          </cell>
        </row>
        <row r="1095">
          <cell r="A1095" t="str">
            <v>220918</v>
          </cell>
          <cell r="B1095" t="str">
            <v>EAGLE MT-SAGINAW ISD</v>
          </cell>
        </row>
        <row r="1096">
          <cell r="A1096" t="str">
            <v>220919</v>
          </cell>
          <cell r="B1096" t="str">
            <v>CARROLL ISD</v>
          </cell>
        </row>
        <row r="1097">
          <cell r="A1097" t="str">
            <v>220920</v>
          </cell>
          <cell r="B1097" t="str">
            <v>WHITE SETTLEMENT ISD</v>
          </cell>
        </row>
        <row r="1098">
          <cell r="A1098" t="str">
            <v>221801</v>
          </cell>
          <cell r="B1098" t="str">
            <v>RESPONSIVE EDUCATION SOLUTIONS</v>
          </cell>
        </row>
        <row r="1099">
          <cell r="A1099" t="str">
            <v>221901</v>
          </cell>
          <cell r="B1099" t="str">
            <v>ABILENE ISD</v>
          </cell>
        </row>
        <row r="1100">
          <cell r="A1100" t="str">
            <v>221904</v>
          </cell>
          <cell r="B1100" t="str">
            <v>MERKEL ISD</v>
          </cell>
        </row>
        <row r="1101">
          <cell r="A1101" t="str">
            <v>221905</v>
          </cell>
          <cell r="B1101" t="str">
            <v>TRENT ISD</v>
          </cell>
        </row>
        <row r="1102">
          <cell r="A1102" t="str">
            <v>221911</v>
          </cell>
          <cell r="B1102" t="str">
            <v>JIM NED CISD</v>
          </cell>
        </row>
        <row r="1103">
          <cell r="A1103" t="str">
            <v>221912</v>
          </cell>
          <cell r="B1103" t="str">
            <v>WYLIE ISD</v>
          </cell>
        </row>
        <row r="1104">
          <cell r="A1104" t="str">
            <v>222901</v>
          </cell>
          <cell r="B1104" t="str">
            <v>TERRELL COUNTY ISD</v>
          </cell>
        </row>
        <row r="1105">
          <cell r="A1105" t="str">
            <v>223901</v>
          </cell>
          <cell r="B1105" t="str">
            <v>BROWNFIELD ISD</v>
          </cell>
        </row>
        <row r="1106">
          <cell r="A1106" t="str">
            <v>223902</v>
          </cell>
          <cell r="B1106" t="str">
            <v>MEADOW ISD</v>
          </cell>
        </row>
        <row r="1107">
          <cell r="A1107" t="str">
            <v>223904</v>
          </cell>
          <cell r="B1107" t="str">
            <v>WELLMAN-UNION CISD</v>
          </cell>
        </row>
        <row r="1108">
          <cell r="A1108" t="str">
            <v>224901</v>
          </cell>
          <cell r="B1108" t="str">
            <v>THROCKMORTON ISD</v>
          </cell>
        </row>
        <row r="1109">
          <cell r="A1109" t="str">
            <v>224902</v>
          </cell>
          <cell r="B1109" t="str">
            <v>WOODSON ISD</v>
          </cell>
        </row>
        <row r="1110">
          <cell r="A1110" t="str">
            <v>225902</v>
          </cell>
          <cell r="B1110" t="str">
            <v>MOUNT PLEASANT ISD</v>
          </cell>
        </row>
        <row r="1111">
          <cell r="A1111" t="str">
            <v>225905</v>
          </cell>
          <cell r="B1111" t="str">
            <v>WINFIELD ISD</v>
          </cell>
        </row>
        <row r="1112">
          <cell r="A1112" t="str">
            <v>225906</v>
          </cell>
          <cell r="B1112" t="str">
            <v>CHAPEL HILL ISD</v>
          </cell>
        </row>
        <row r="1113">
          <cell r="A1113" t="str">
            <v>225907</v>
          </cell>
          <cell r="B1113" t="str">
            <v>HARTS BLUFF ISD</v>
          </cell>
        </row>
        <row r="1114">
          <cell r="A1114" t="str">
            <v>226801</v>
          </cell>
          <cell r="B1114" t="str">
            <v>TLC ACADEMY</v>
          </cell>
        </row>
        <row r="1115">
          <cell r="A1115" t="str">
            <v>226901</v>
          </cell>
          <cell r="B1115" t="str">
            <v>CHRISTOVAL ISD</v>
          </cell>
        </row>
        <row r="1116">
          <cell r="A1116" t="str">
            <v>226903</v>
          </cell>
          <cell r="B1116" t="str">
            <v>SAN ANGELO ISD</v>
          </cell>
        </row>
        <row r="1117">
          <cell r="A1117" t="str">
            <v>226905</v>
          </cell>
          <cell r="B1117" t="str">
            <v>WATER VALLEY ISD</v>
          </cell>
        </row>
        <row r="1118">
          <cell r="A1118" t="str">
            <v>226906</v>
          </cell>
          <cell r="B1118" t="str">
            <v>WALL ISD</v>
          </cell>
        </row>
        <row r="1119">
          <cell r="A1119" t="str">
            <v>226907</v>
          </cell>
          <cell r="B1119" t="str">
            <v>GRAPE CREEK ISD</v>
          </cell>
        </row>
        <row r="1120">
          <cell r="A1120" t="str">
            <v>226908</v>
          </cell>
          <cell r="B1120" t="str">
            <v>VERIBEST ISD</v>
          </cell>
        </row>
        <row r="1121">
          <cell r="A1121" t="str">
            <v>227506</v>
          </cell>
          <cell r="B1121" t="str">
            <v>UNIVERSITY OF TEXAS AT AUSTIN H S</v>
          </cell>
        </row>
        <row r="1122">
          <cell r="A1122" t="str">
            <v>227801</v>
          </cell>
          <cell r="B1122" t="str">
            <v>AMERICAN YOUTHWORKS CHARTER SCHOOL</v>
          </cell>
        </row>
        <row r="1123">
          <cell r="A1123" t="str">
            <v>227803</v>
          </cell>
          <cell r="B1123" t="str">
            <v>EDEN PARK ACADEMY</v>
          </cell>
        </row>
        <row r="1124">
          <cell r="A1124" t="str">
            <v>227804</v>
          </cell>
          <cell r="B1124" t="str">
            <v>NYOS CHARTER SCHOOL</v>
          </cell>
        </row>
        <row r="1125">
          <cell r="A1125" t="str">
            <v>227805</v>
          </cell>
          <cell r="B1125" t="str">
            <v>TEXAS EMPOWERMENT ACADEMY</v>
          </cell>
        </row>
        <row r="1126">
          <cell r="A1126" t="str">
            <v>227806</v>
          </cell>
          <cell r="B1126" t="str">
            <v>UNIVERSITY OF TEXAS UNIVERSITY CHARTER SCHOOL</v>
          </cell>
        </row>
        <row r="1127">
          <cell r="A1127" t="str">
            <v>227812</v>
          </cell>
          <cell r="B1127" t="str">
            <v>FRUIT OF EXCELLENCE</v>
          </cell>
        </row>
        <row r="1128">
          <cell r="A1128" t="str">
            <v>227814</v>
          </cell>
          <cell r="B1128" t="str">
            <v>STAR CHARTER SCHOOL</v>
          </cell>
        </row>
        <row r="1129">
          <cell r="A1129" t="str">
            <v>227816</v>
          </cell>
          <cell r="B1129" t="str">
            <v>HARMONY SCIENCE ACADEMY (AUSTIN)</v>
          </cell>
        </row>
        <row r="1130">
          <cell r="A1130" t="str">
            <v>227817</v>
          </cell>
          <cell r="B1130" t="str">
            <v>CEDARS INTERNATIONAL ACADEMY</v>
          </cell>
        </row>
        <row r="1131">
          <cell r="A1131" t="str">
            <v>227818</v>
          </cell>
          <cell r="B1131" t="str">
            <v>AUSTIN CAN ACADEMY CHARTER SCHOOL</v>
          </cell>
        </row>
        <row r="1132">
          <cell r="A1132" t="str">
            <v>227819</v>
          </cell>
          <cell r="B1132" t="str">
            <v>UNIVERSITY OF TEXAS ELEMENTARY CHARTER SCHOOL</v>
          </cell>
        </row>
        <row r="1133">
          <cell r="A1133" t="str">
            <v>227820</v>
          </cell>
          <cell r="B1133" t="str">
            <v>KIPP AUSTIN PUBLIC SCHOOLS INC</v>
          </cell>
        </row>
        <row r="1134">
          <cell r="A1134" t="str">
            <v>227821</v>
          </cell>
          <cell r="B1134" t="str">
            <v>AUSTIN DISCOVERY SCHOOL</v>
          </cell>
        </row>
        <row r="1135">
          <cell r="A1135" t="str">
            <v>227822</v>
          </cell>
          <cell r="B1135" t="str">
            <v>HARMONY SCHOOL OF SCIENCE AUSTIN</v>
          </cell>
        </row>
        <row r="1136">
          <cell r="A1136" t="str">
            <v>227823</v>
          </cell>
          <cell r="B1136" t="str">
            <v>SAILL</v>
          </cell>
        </row>
        <row r="1137">
          <cell r="A1137" t="str">
            <v>227824</v>
          </cell>
          <cell r="B1137" t="str">
            <v>THE EAST AUSTIN COLLEGE PREP ACADEMY</v>
          </cell>
        </row>
        <row r="1138">
          <cell r="A1138" t="str">
            <v>227901</v>
          </cell>
          <cell r="B1138" t="str">
            <v>AUSTIN ISD</v>
          </cell>
        </row>
        <row r="1139">
          <cell r="A1139" t="str">
            <v>227904</v>
          </cell>
          <cell r="B1139" t="str">
            <v>PFLUGERVILLE ISD</v>
          </cell>
        </row>
        <row r="1140">
          <cell r="A1140" t="str">
            <v>227905</v>
          </cell>
          <cell r="B1140" t="str">
            <v>TEXAS SCH FOR THE BLIND &amp; VISUALLY IMPAIRED</v>
          </cell>
        </row>
        <row r="1141">
          <cell r="A1141" t="str">
            <v>227906</v>
          </cell>
          <cell r="B1141" t="str">
            <v>TEXAS SCH FOR THE DEAF</v>
          </cell>
        </row>
        <row r="1142">
          <cell r="A1142" t="str">
            <v>227907</v>
          </cell>
          <cell r="B1142" t="str">
            <v>MANOR ISD</v>
          </cell>
        </row>
        <row r="1143">
          <cell r="A1143" t="str">
            <v>227909</v>
          </cell>
          <cell r="B1143" t="str">
            <v>EANES ISD</v>
          </cell>
        </row>
        <row r="1144">
          <cell r="A1144" t="str">
            <v>227910</v>
          </cell>
          <cell r="B1144" t="str">
            <v>DEL VALLE ISD</v>
          </cell>
        </row>
        <row r="1145">
          <cell r="A1145" t="str">
            <v>227912</v>
          </cell>
          <cell r="B1145" t="str">
            <v>LAGO VISTA ISD</v>
          </cell>
        </row>
        <row r="1146">
          <cell r="A1146" t="str">
            <v>227913</v>
          </cell>
          <cell r="B1146" t="str">
            <v>LAKE TRAVIS ISD</v>
          </cell>
        </row>
        <row r="1147">
          <cell r="A1147" t="str">
            <v>228901</v>
          </cell>
          <cell r="B1147" t="str">
            <v>GROVETON ISD</v>
          </cell>
        </row>
        <row r="1148">
          <cell r="A1148" t="str">
            <v>228903</v>
          </cell>
          <cell r="B1148" t="str">
            <v>TRINITY ISD</v>
          </cell>
        </row>
        <row r="1149">
          <cell r="A1149" t="str">
            <v>228904</v>
          </cell>
          <cell r="B1149" t="str">
            <v>CENTERVILLE ISD</v>
          </cell>
        </row>
        <row r="1150">
          <cell r="A1150" t="str">
            <v>228905</v>
          </cell>
          <cell r="B1150" t="str">
            <v>APPLE SPRINGS ISD</v>
          </cell>
        </row>
        <row r="1151">
          <cell r="A1151" t="str">
            <v>229901</v>
          </cell>
          <cell r="B1151" t="str">
            <v>COLMESNEIL ISD</v>
          </cell>
        </row>
        <row r="1152">
          <cell r="A1152" t="str">
            <v>229903</v>
          </cell>
          <cell r="B1152" t="str">
            <v>WOODVILLE ISD</v>
          </cell>
        </row>
        <row r="1153">
          <cell r="A1153" t="str">
            <v>229904</v>
          </cell>
          <cell r="B1153" t="str">
            <v>WARREN ISD</v>
          </cell>
        </row>
        <row r="1154">
          <cell r="A1154" t="str">
            <v>229905</v>
          </cell>
          <cell r="B1154" t="str">
            <v>SPURGER ISD</v>
          </cell>
        </row>
        <row r="1155">
          <cell r="A1155" t="str">
            <v>229906</v>
          </cell>
          <cell r="B1155" t="str">
            <v>CHESTER ISD</v>
          </cell>
        </row>
        <row r="1156">
          <cell r="A1156" t="str">
            <v>230901</v>
          </cell>
          <cell r="B1156" t="str">
            <v>BIG SANDY ISD</v>
          </cell>
        </row>
        <row r="1157">
          <cell r="A1157" t="str">
            <v>230902</v>
          </cell>
          <cell r="B1157" t="str">
            <v>GILMER ISD</v>
          </cell>
        </row>
        <row r="1158">
          <cell r="A1158" t="str">
            <v>230903</v>
          </cell>
          <cell r="B1158" t="str">
            <v>ORE CITY ISD</v>
          </cell>
        </row>
        <row r="1159">
          <cell r="A1159" t="str">
            <v>230904</v>
          </cell>
          <cell r="B1159" t="str">
            <v>UNION HILL ISD</v>
          </cell>
        </row>
        <row r="1160">
          <cell r="A1160" t="str">
            <v>230905</v>
          </cell>
          <cell r="B1160" t="str">
            <v>HARMONY ISD</v>
          </cell>
        </row>
        <row r="1161">
          <cell r="A1161" t="str">
            <v>230906</v>
          </cell>
          <cell r="B1161" t="str">
            <v>NEW DIANA ISD</v>
          </cell>
        </row>
        <row r="1162">
          <cell r="A1162" t="str">
            <v>230908</v>
          </cell>
          <cell r="B1162" t="str">
            <v>UNION GROVE ISD</v>
          </cell>
        </row>
        <row r="1163">
          <cell r="A1163" t="str">
            <v>231901</v>
          </cell>
          <cell r="B1163" t="str">
            <v>MCCAMEY ISD</v>
          </cell>
        </row>
        <row r="1164">
          <cell r="A1164" t="str">
            <v>231902</v>
          </cell>
          <cell r="B1164" t="str">
            <v>RANKIN ISD</v>
          </cell>
        </row>
        <row r="1165">
          <cell r="A1165" t="str">
            <v>232801</v>
          </cell>
          <cell r="B1165" t="str">
            <v>GABRIEL TAFOLLA ACADEMY</v>
          </cell>
        </row>
        <row r="1166">
          <cell r="A1166" t="str">
            <v>232901</v>
          </cell>
          <cell r="B1166" t="str">
            <v>KNIPPA ISD</v>
          </cell>
        </row>
        <row r="1167">
          <cell r="A1167" t="str">
            <v>232902</v>
          </cell>
          <cell r="B1167" t="str">
            <v>SABINAL ISD</v>
          </cell>
        </row>
        <row r="1168">
          <cell r="A1168" t="str">
            <v>232903</v>
          </cell>
          <cell r="B1168" t="str">
            <v>UVALDE CISD</v>
          </cell>
        </row>
        <row r="1169">
          <cell r="A1169" t="str">
            <v>232904</v>
          </cell>
          <cell r="B1169" t="str">
            <v>UTOPIA ISD</v>
          </cell>
        </row>
        <row r="1170">
          <cell r="A1170" t="str">
            <v>233901</v>
          </cell>
          <cell r="B1170" t="str">
            <v>SAN FELIPE-DEL RIO CISD</v>
          </cell>
        </row>
        <row r="1171">
          <cell r="A1171" t="str">
            <v>233903</v>
          </cell>
          <cell r="B1171" t="str">
            <v>COMSTOCK ISD</v>
          </cell>
        </row>
        <row r="1172">
          <cell r="A1172" t="str">
            <v>234801</v>
          </cell>
          <cell r="B1172" t="str">
            <v>RANCH ACADEMY</v>
          </cell>
        </row>
        <row r="1173">
          <cell r="A1173" t="str">
            <v>234902</v>
          </cell>
          <cell r="B1173" t="str">
            <v>CANTON ISD</v>
          </cell>
        </row>
        <row r="1174">
          <cell r="A1174" t="str">
            <v>234903</v>
          </cell>
          <cell r="B1174" t="str">
            <v>EDGEWOOD ISD</v>
          </cell>
        </row>
        <row r="1175">
          <cell r="A1175" t="str">
            <v>234904</v>
          </cell>
          <cell r="B1175" t="str">
            <v>GRAND SALINE ISD</v>
          </cell>
        </row>
        <row r="1176">
          <cell r="A1176" t="str">
            <v>234905</v>
          </cell>
          <cell r="B1176" t="str">
            <v>MARTINS MILL ISD</v>
          </cell>
        </row>
        <row r="1177">
          <cell r="A1177" t="str">
            <v>234906</v>
          </cell>
          <cell r="B1177" t="str">
            <v>VAN ISD</v>
          </cell>
        </row>
        <row r="1178">
          <cell r="A1178" t="str">
            <v>234907</v>
          </cell>
          <cell r="B1178" t="str">
            <v>WILLS POINT ISD</v>
          </cell>
        </row>
        <row r="1179">
          <cell r="A1179" t="str">
            <v>234909</v>
          </cell>
          <cell r="B1179" t="str">
            <v>FRUITVALE ISD</v>
          </cell>
        </row>
        <row r="1180">
          <cell r="A1180" t="str">
            <v>235801</v>
          </cell>
          <cell r="B1180" t="str">
            <v>OUTREACH ACADEMY</v>
          </cell>
        </row>
        <row r="1181">
          <cell r="A1181" t="str">
            <v>235901</v>
          </cell>
          <cell r="B1181" t="str">
            <v>BLOOMINGTON ISD</v>
          </cell>
        </row>
        <row r="1182">
          <cell r="A1182" t="str">
            <v>235902</v>
          </cell>
          <cell r="B1182" t="str">
            <v>VICTORIA ISD</v>
          </cell>
        </row>
        <row r="1183">
          <cell r="A1183" t="str">
            <v>235904</v>
          </cell>
          <cell r="B1183" t="str">
            <v>NURSERY ISD</v>
          </cell>
        </row>
        <row r="1184">
          <cell r="A1184" t="str">
            <v>236801</v>
          </cell>
          <cell r="B1184" t="str">
            <v>RAVEN SCHOOL</v>
          </cell>
        </row>
        <row r="1185">
          <cell r="A1185" t="str">
            <v>236901</v>
          </cell>
          <cell r="B1185" t="str">
            <v>NEW WAVERLY ISD</v>
          </cell>
        </row>
        <row r="1186">
          <cell r="A1186" t="str">
            <v>236902</v>
          </cell>
          <cell r="B1186" t="str">
            <v>HUNTSVILLE ISD</v>
          </cell>
        </row>
        <row r="1187">
          <cell r="A1187" t="str">
            <v>236903</v>
          </cell>
          <cell r="B1187" t="str">
            <v>WINDHAM SCHOOL DISTRICT</v>
          </cell>
        </row>
        <row r="1188">
          <cell r="A1188" t="str">
            <v>237902</v>
          </cell>
          <cell r="B1188" t="str">
            <v>HEMPSTEAD ISD</v>
          </cell>
        </row>
        <row r="1189">
          <cell r="A1189" t="str">
            <v>237904</v>
          </cell>
          <cell r="B1189" t="str">
            <v>WALLER ISD</v>
          </cell>
        </row>
        <row r="1190">
          <cell r="A1190" t="str">
            <v>237905</v>
          </cell>
          <cell r="B1190" t="str">
            <v>ROYAL ISD</v>
          </cell>
        </row>
        <row r="1191">
          <cell r="A1191" t="str">
            <v>238902</v>
          </cell>
          <cell r="B1191" t="str">
            <v>MONAHANS-WICKETT-PYOTE ISD</v>
          </cell>
        </row>
        <row r="1192">
          <cell r="A1192" t="str">
            <v>238904</v>
          </cell>
          <cell r="B1192" t="str">
            <v>GRANDFALLS-ROYALTY ISD</v>
          </cell>
        </row>
        <row r="1193">
          <cell r="A1193" t="str">
            <v>239901</v>
          </cell>
          <cell r="B1193" t="str">
            <v>BRENHAM ISD</v>
          </cell>
        </row>
        <row r="1194">
          <cell r="A1194" t="str">
            <v>239903</v>
          </cell>
          <cell r="B1194" t="str">
            <v>BURTON ISD</v>
          </cell>
        </row>
        <row r="1195">
          <cell r="A1195" t="str">
            <v>240801</v>
          </cell>
          <cell r="B1195" t="str">
            <v>GATEWAY (STUDENT ALTERNATIVE PROGRAM INC)</v>
          </cell>
        </row>
        <row r="1196">
          <cell r="A1196" t="str">
            <v>240804</v>
          </cell>
          <cell r="B1196" t="str">
            <v>HARMONY SCIENCE ACADEMY - LAREDO</v>
          </cell>
        </row>
        <row r="1197">
          <cell r="A1197" t="str">
            <v>240901</v>
          </cell>
          <cell r="B1197" t="str">
            <v>LAREDO ISD</v>
          </cell>
        </row>
        <row r="1198">
          <cell r="A1198" t="str">
            <v>240903</v>
          </cell>
          <cell r="B1198" t="str">
            <v>UNITED ISD</v>
          </cell>
        </row>
        <row r="1199">
          <cell r="A1199" t="str">
            <v>240904</v>
          </cell>
          <cell r="B1199" t="str">
            <v>WEBB CISD</v>
          </cell>
        </row>
        <row r="1200">
          <cell r="A1200" t="str">
            <v>241901</v>
          </cell>
          <cell r="B1200" t="str">
            <v>BOLING ISD</v>
          </cell>
        </row>
        <row r="1201">
          <cell r="A1201" t="str">
            <v>241902</v>
          </cell>
          <cell r="B1201" t="str">
            <v>EAST BERNARD ISD</v>
          </cell>
        </row>
        <row r="1202">
          <cell r="A1202" t="str">
            <v>241903</v>
          </cell>
          <cell r="B1202" t="str">
            <v>EL CAMPO ISD</v>
          </cell>
        </row>
        <row r="1203">
          <cell r="A1203" t="str">
            <v>241904</v>
          </cell>
          <cell r="B1203" t="str">
            <v>WHARTON ISD</v>
          </cell>
        </row>
        <row r="1204">
          <cell r="A1204" t="str">
            <v>241906</v>
          </cell>
          <cell r="B1204" t="str">
            <v>LOUISE ISD</v>
          </cell>
        </row>
        <row r="1205">
          <cell r="A1205" t="str">
            <v>242902</v>
          </cell>
          <cell r="B1205" t="str">
            <v>SHAMROCK ISD</v>
          </cell>
        </row>
        <row r="1206">
          <cell r="A1206" t="str">
            <v>242903</v>
          </cell>
          <cell r="B1206" t="str">
            <v>WHEELER ISD</v>
          </cell>
        </row>
        <row r="1207">
          <cell r="A1207" t="str">
            <v>242905</v>
          </cell>
          <cell r="B1207" t="str">
            <v>KELTON ISD</v>
          </cell>
        </row>
        <row r="1208">
          <cell r="A1208" t="str">
            <v>242906</v>
          </cell>
          <cell r="B1208" t="str">
            <v>FORT ELLIOTT CISD</v>
          </cell>
        </row>
        <row r="1209">
          <cell r="A1209" t="str">
            <v>243801</v>
          </cell>
          <cell r="B1209" t="str">
            <v>BRIGHT IDEAS CHARTER</v>
          </cell>
        </row>
        <row r="1210">
          <cell r="A1210" t="str">
            <v>243901</v>
          </cell>
          <cell r="B1210" t="str">
            <v>BURKBURNETT ISD</v>
          </cell>
        </row>
        <row r="1211">
          <cell r="A1211" t="str">
            <v>243902</v>
          </cell>
          <cell r="B1211" t="str">
            <v>ELECTRA ISD</v>
          </cell>
        </row>
        <row r="1212">
          <cell r="A1212" t="str">
            <v>243903</v>
          </cell>
          <cell r="B1212" t="str">
            <v>IOWA PARK CISD</v>
          </cell>
        </row>
        <row r="1213">
          <cell r="A1213" t="str">
            <v>243905</v>
          </cell>
          <cell r="B1213" t="str">
            <v>WICHITA FALLS ISD</v>
          </cell>
        </row>
        <row r="1214">
          <cell r="A1214" t="str">
            <v>243906</v>
          </cell>
          <cell r="B1214" t="str">
            <v>CITY VIEW ISD</v>
          </cell>
        </row>
        <row r="1215">
          <cell r="A1215" t="str">
            <v>244901</v>
          </cell>
          <cell r="B1215" t="str">
            <v>HARROLD ISD</v>
          </cell>
        </row>
        <row r="1216">
          <cell r="A1216" t="str">
            <v>244903</v>
          </cell>
          <cell r="B1216" t="str">
            <v>VERNON ISD</v>
          </cell>
        </row>
        <row r="1217">
          <cell r="A1217" t="str">
            <v>244905</v>
          </cell>
          <cell r="B1217" t="str">
            <v>NORTHSIDE ISD</v>
          </cell>
        </row>
        <row r="1218">
          <cell r="A1218" t="str">
            <v>244906</v>
          </cell>
          <cell r="B1218" t="str">
            <v>VICTORY FIELD CORRECTIONAL ACADEMY</v>
          </cell>
        </row>
        <row r="1219">
          <cell r="A1219" t="str">
            <v>245901</v>
          </cell>
          <cell r="B1219" t="str">
            <v>LASARA ISD</v>
          </cell>
        </row>
        <row r="1220">
          <cell r="A1220" t="str">
            <v>245902</v>
          </cell>
          <cell r="B1220" t="str">
            <v>LYFORD CISD</v>
          </cell>
        </row>
        <row r="1221">
          <cell r="A1221" t="str">
            <v>245903</v>
          </cell>
          <cell r="B1221" t="str">
            <v>RAYMONDVILLE ISD</v>
          </cell>
        </row>
        <row r="1222">
          <cell r="A1222" t="str">
            <v>245904</v>
          </cell>
          <cell r="B1222" t="str">
            <v>SAN PERLITA ISD</v>
          </cell>
        </row>
        <row r="1223">
          <cell r="A1223" t="str">
            <v>246902</v>
          </cell>
          <cell r="B1223" t="str">
            <v>FLORENCE ISD</v>
          </cell>
        </row>
        <row r="1224">
          <cell r="A1224" t="str">
            <v>246904</v>
          </cell>
          <cell r="B1224" t="str">
            <v>GEORGETOWN ISD</v>
          </cell>
        </row>
        <row r="1225">
          <cell r="A1225" t="str">
            <v>246905</v>
          </cell>
          <cell r="B1225" t="str">
            <v>GRANGER ISD</v>
          </cell>
        </row>
        <row r="1226">
          <cell r="A1226" t="str">
            <v>246906</v>
          </cell>
          <cell r="B1226" t="str">
            <v>HUTTO ISD</v>
          </cell>
        </row>
        <row r="1227">
          <cell r="A1227" t="str">
            <v>246907</v>
          </cell>
          <cell r="B1227" t="str">
            <v>JARRELL ISD</v>
          </cell>
        </row>
        <row r="1228">
          <cell r="A1228" t="str">
            <v>246908</v>
          </cell>
          <cell r="B1228" t="str">
            <v>LIBERTY HILL ISD</v>
          </cell>
        </row>
        <row r="1229">
          <cell r="A1229" t="str">
            <v>246909</v>
          </cell>
          <cell r="B1229" t="str">
            <v>ROUND ROCK ISD</v>
          </cell>
        </row>
        <row r="1230">
          <cell r="A1230" t="str">
            <v>246911</v>
          </cell>
          <cell r="B1230" t="str">
            <v>TAYLOR ISD</v>
          </cell>
        </row>
        <row r="1231">
          <cell r="A1231" t="str">
            <v>246912</v>
          </cell>
          <cell r="B1231" t="str">
            <v>THRALL ISD</v>
          </cell>
        </row>
        <row r="1232">
          <cell r="A1232" t="str">
            <v>246913</v>
          </cell>
          <cell r="B1232" t="str">
            <v>LEANDER ISD</v>
          </cell>
        </row>
        <row r="1233">
          <cell r="A1233" t="str">
            <v>246914</v>
          </cell>
          <cell r="B1233" t="str">
            <v>COUPLAND ISD</v>
          </cell>
        </row>
        <row r="1234">
          <cell r="A1234" t="str">
            <v>247901</v>
          </cell>
          <cell r="B1234" t="str">
            <v>FLORESVILLE ISD</v>
          </cell>
        </row>
        <row r="1235">
          <cell r="A1235" t="str">
            <v>247903</v>
          </cell>
          <cell r="B1235" t="str">
            <v>LA VERNIA ISD</v>
          </cell>
        </row>
        <row r="1236">
          <cell r="A1236" t="str">
            <v>247904</v>
          </cell>
          <cell r="B1236" t="str">
            <v>POTH ISD</v>
          </cell>
        </row>
        <row r="1237">
          <cell r="A1237" t="str">
            <v>247906</v>
          </cell>
          <cell r="B1237" t="str">
            <v>STOCKDALE ISD</v>
          </cell>
        </row>
        <row r="1238">
          <cell r="A1238" t="str">
            <v>248901</v>
          </cell>
          <cell r="B1238" t="str">
            <v>KERMIT ISD</v>
          </cell>
        </row>
        <row r="1239">
          <cell r="A1239" t="str">
            <v>248902</v>
          </cell>
          <cell r="B1239" t="str">
            <v>WINK-LOVING ISD</v>
          </cell>
        </row>
        <row r="1240">
          <cell r="A1240" t="str">
            <v>249901</v>
          </cell>
          <cell r="B1240" t="str">
            <v>ALVORD ISD</v>
          </cell>
        </row>
        <row r="1241">
          <cell r="A1241" t="str">
            <v>249902</v>
          </cell>
          <cell r="B1241" t="str">
            <v>BOYD ISD</v>
          </cell>
        </row>
        <row r="1242">
          <cell r="A1242" t="str">
            <v>249903</v>
          </cell>
          <cell r="B1242" t="str">
            <v>BRIDGEPORT ISD</v>
          </cell>
        </row>
        <row r="1243">
          <cell r="A1243" t="str">
            <v>249904</v>
          </cell>
          <cell r="B1243" t="str">
            <v>CHICO ISD</v>
          </cell>
        </row>
        <row r="1244">
          <cell r="A1244" t="str">
            <v>249905</v>
          </cell>
          <cell r="B1244" t="str">
            <v>DECATUR ISD</v>
          </cell>
        </row>
        <row r="1245">
          <cell r="A1245" t="str">
            <v>249906</v>
          </cell>
          <cell r="B1245" t="str">
            <v>PARADISE ISD</v>
          </cell>
        </row>
        <row r="1246">
          <cell r="A1246" t="str">
            <v>249908</v>
          </cell>
          <cell r="B1246" t="str">
            <v>SLIDELL ISD</v>
          </cell>
        </row>
        <row r="1247">
          <cell r="A1247" t="str">
            <v>250902</v>
          </cell>
          <cell r="B1247" t="str">
            <v>HAWKINS ISD</v>
          </cell>
        </row>
        <row r="1248">
          <cell r="A1248" t="str">
            <v>250903</v>
          </cell>
          <cell r="B1248" t="str">
            <v>MINEOLA ISD</v>
          </cell>
        </row>
        <row r="1249">
          <cell r="A1249" t="str">
            <v>250904</v>
          </cell>
          <cell r="B1249" t="str">
            <v>QUITMAN ISD</v>
          </cell>
        </row>
        <row r="1250">
          <cell r="A1250" t="str">
            <v>250905</v>
          </cell>
          <cell r="B1250" t="str">
            <v>YANTIS ISD</v>
          </cell>
        </row>
        <row r="1251">
          <cell r="A1251" t="str">
            <v>250906</v>
          </cell>
          <cell r="B1251" t="str">
            <v>ALBA-GOLDEN ISD</v>
          </cell>
        </row>
        <row r="1252">
          <cell r="A1252" t="str">
            <v>250907</v>
          </cell>
          <cell r="B1252" t="str">
            <v>WINNSBORO ISD</v>
          </cell>
        </row>
        <row r="1253">
          <cell r="A1253" t="str">
            <v>251901</v>
          </cell>
          <cell r="B1253" t="str">
            <v>DENVER CITY ISD</v>
          </cell>
        </row>
        <row r="1254">
          <cell r="A1254" t="str">
            <v>251902</v>
          </cell>
          <cell r="B1254" t="str">
            <v>PLAINS ISD</v>
          </cell>
        </row>
        <row r="1255">
          <cell r="A1255" t="str">
            <v>252901</v>
          </cell>
          <cell r="B1255" t="str">
            <v>GRAHAM ISD</v>
          </cell>
        </row>
        <row r="1256">
          <cell r="A1256" t="str">
            <v>252902</v>
          </cell>
          <cell r="B1256" t="str">
            <v>NEWCASTLE ISD</v>
          </cell>
        </row>
        <row r="1257">
          <cell r="A1257" t="str">
            <v>252903</v>
          </cell>
          <cell r="B1257" t="str">
            <v>OLNEY ISD</v>
          </cell>
        </row>
        <row r="1258">
          <cell r="A1258" t="str">
            <v>253901</v>
          </cell>
          <cell r="B1258" t="str">
            <v>ZAPATA COUNTY ISD</v>
          </cell>
        </row>
        <row r="1259">
          <cell r="A1259" t="str">
            <v>254901</v>
          </cell>
          <cell r="B1259" t="str">
            <v>CRYSTAL CITY ISD</v>
          </cell>
        </row>
        <row r="1260">
          <cell r="A1260" t="str">
            <v>254902</v>
          </cell>
          <cell r="B1260" t="str">
            <v>LA PRYOR 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Name"/>
      <sheetName val="Max "/>
    </sheetNames>
    <sheetDataSet>
      <sheetData sheetId="2">
        <row r="1">
          <cell r="A1" t="str">
            <v>cdn</v>
          </cell>
          <cell r="B1" t="str">
            <v>District 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014802</v>
          </cell>
          <cell r="B44" t="str">
            <v>TRANSFORMATIVE CHARTER ACADEMY</v>
          </cell>
        </row>
        <row r="45">
          <cell r="A45" t="str">
            <v>014803</v>
          </cell>
          <cell r="B45" t="str">
            <v>TEMPLE EDUCATION CENTER</v>
          </cell>
        </row>
        <row r="46">
          <cell r="A46" t="str">
            <v>014804</v>
          </cell>
          <cell r="B46" t="str">
            <v>ORENDA CHARTER SCHOOL</v>
          </cell>
        </row>
        <row r="47">
          <cell r="A47" t="str">
            <v>014901</v>
          </cell>
          <cell r="B47" t="str">
            <v>ACADEMY ISD</v>
          </cell>
        </row>
        <row r="48">
          <cell r="A48" t="str">
            <v>014902</v>
          </cell>
          <cell r="B48" t="str">
            <v>BARTLETT ISD</v>
          </cell>
        </row>
        <row r="49">
          <cell r="A49" t="str">
            <v>014903</v>
          </cell>
          <cell r="B49" t="str">
            <v>BELTON ISD</v>
          </cell>
        </row>
        <row r="50">
          <cell r="A50" t="str">
            <v>014905</v>
          </cell>
          <cell r="B50" t="str">
            <v>HOLLAND ISD</v>
          </cell>
        </row>
        <row r="51">
          <cell r="A51" t="str">
            <v>014906</v>
          </cell>
          <cell r="B51" t="str">
            <v>KILLEEN ISD</v>
          </cell>
        </row>
        <row r="52">
          <cell r="A52" t="str">
            <v>014907</v>
          </cell>
          <cell r="B52" t="str">
            <v>ROGERS ISD</v>
          </cell>
        </row>
        <row r="53">
          <cell r="A53" t="str">
            <v>014908</v>
          </cell>
          <cell r="B53" t="str">
            <v>SALADO ISD</v>
          </cell>
        </row>
        <row r="54">
          <cell r="A54" t="str">
            <v>014909</v>
          </cell>
          <cell r="B54" t="str">
            <v>TEMPLE ISD</v>
          </cell>
        </row>
        <row r="55">
          <cell r="A55" t="str">
            <v>014910</v>
          </cell>
          <cell r="B55" t="str">
            <v>TROY ISD</v>
          </cell>
        </row>
        <row r="56">
          <cell r="A56" t="str">
            <v>015801</v>
          </cell>
          <cell r="B56" t="str">
            <v>POR VIDA ACADEMY</v>
          </cell>
        </row>
        <row r="57">
          <cell r="A57" t="str">
            <v>015802</v>
          </cell>
          <cell r="B57" t="str">
            <v>GEORGE GERVIN ACADEMY</v>
          </cell>
        </row>
        <row r="58">
          <cell r="A58" t="str">
            <v>015803</v>
          </cell>
          <cell r="B58" t="str">
            <v>HIGGS CARTER KING GIFTED &amp; TALENTED CHARTER ACAD</v>
          </cell>
        </row>
        <row r="59">
          <cell r="A59" t="str">
            <v>015805</v>
          </cell>
          <cell r="B59" t="str">
            <v>NEW FRONTIERS CHARTER SCHOOL</v>
          </cell>
        </row>
        <row r="60">
          <cell r="A60" t="str">
            <v>015806</v>
          </cell>
          <cell r="B60" t="str">
            <v>SCHOOL OF EXCELLENCE IN EDUCATION</v>
          </cell>
        </row>
        <row r="61">
          <cell r="A61" t="str">
            <v>015807</v>
          </cell>
          <cell r="B61" t="str">
            <v>SOUTHWEST PREPARATORY SCHOOL</v>
          </cell>
        </row>
        <row r="62">
          <cell r="A62" t="str">
            <v>015808</v>
          </cell>
          <cell r="B62" t="str">
            <v>JOHN H WOOD JR PUBLIC CHARTER DISTRICT</v>
          </cell>
        </row>
        <row r="63">
          <cell r="A63" t="str">
            <v>015809</v>
          </cell>
          <cell r="B63" t="str">
            <v>BEXAR COUNTY ACADEMY</v>
          </cell>
        </row>
        <row r="64">
          <cell r="A64" t="str">
            <v>015811</v>
          </cell>
          <cell r="B64" t="str">
            <v>LA ESCUELA DE LAS AMERICAS</v>
          </cell>
        </row>
        <row r="65">
          <cell r="A65" t="str">
            <v>015812</v>
          </cell>
          <cell r="B65" t="str">
            <v>GEORGE I SANCHEZ CHARTER HS SAN ANTONIO BRANCH</v>
          </cell>
        </row>
        <row r="66">
          <cell r="A66" t="str">
            <v>015813</v>
          </cell>
          <cell r="B66" t="str">
            <v>GUARDIAN ANGEL PERFORMANCE ARTS ACADEMY</v>
          </cell>
        </row>
        <row r="67">
          <cell r="A67" t="str">
            <v>015814</v>
          </cell>
          <cell r="B67" t="str">
            <v>POSITIVE SOLUTIONS CHARTER SCHOOL</v>
          </cell>
        </row>
        <row r="68">
          <cell r="A68" t="str">
            <v>015815</v>
          </cell>
          <cell r="B68" t="str">
            <v>RADIANCE ACADEMY OF LEARNING</v>
          </cell>
        </row>
        <row r="69">
          <cell r="A69" t="str">
            <v>015816</v>
          </cell>
          <cell r="B69" t="str">
            <v>ACADEMY OF CAREERS AND TECHNOLOGIES CHARTER SCHOOL</v>
          </cell>
        </row>
        <row r="70">
          <cell r="A70" t="str">
            <v>015817</v>
          </cell>
          <cell r="B70" t="str">
            <v>SAN ANTONIO CAN HIGH SCHOOL</v>
          </cell>
        </row>
        <row r="71">
          <cell r="A71" t="str">
            <v>015819</v>
          </cell>
          <cell r="B71" t="str">
            <v>SHEKINAH RADIANCE ACADEMY</v>
          </cell>
        </row>
        <row r="72">
          <cell r="A72" t="str">
            <v>015820</v>
          </cell>
          <cell r="B72" t="str">
            <v>SAN ANTONIO SCHOOL FOR INQUIRY &amp; CREATIVITY</v>
          </cell>
        </row>
        <row r="73">
          <cell r="A73" t="str">
            <v>015822</v>
          </cell>
          <cell r="B73" t="str">
            <v>JUBILEE ACADEMIC CENTER</v>
          </cell>
        </row>
        <row r="74">
          <cell r="A74" t="str">
            <v>015823</v>
          </cell>
          <cell r="B74" t="str">
            <v>SAN ANTONIO TECHNOLOGY  ACADEMY</v>
          </cell>
        </row>
        <row r="75">
          <cell r="A75" t="str">
            <v>015824</v>
          </cell>
          <cell r="B75" t="str">
            <v>SAN ANTONIO PREPARATORY ACADEMY</v>
          </cell>
        </row>
        <row r="76">
          <cell r="A76" t="str">
            <v>015825</v>
          </cell>
          <cell r="B76" t="str">
            <v>LIGHTHOUSE CHARTER SCHOOL</v>
          </cell>
        </row>
        <row r="77">
          <cell r="A77" t="str">
            <v>015826</v>
          </cell>
          <cell r="B77" t="str">
            <v>KIPP ASPIRE ACADEMY</v>
          </cell>
        </row>
        <row r="78">
          <cell r="A78" t="str">
            <v>015827</v>
          </cell>
          <cell r="B78" t="str">
            <v>SCHOOL OF SCIENCE AND TECHNOLOGY</v>
          </cell>
        </row>
        <row r="79">
          <cell r="A79" t="str">
            <v>015828</v>
          </cell>
          <cell r="B79" t="str">
            <v>HARMONY SCIENCE ACAD (SAN ANTONIO)</v>
          </cell>
        </row>
        <row r="80">
          <cell r="A80" t="str">
            <v>015830</v>
          </cell>
          <cell r="B80" t="str">
            <v>BROOKS ACADEMY OF SCIENCE AND ENGINEERING</v>
          </cell>
        </row>
        <row r="81">
          <cell r="A81" t="str">
            <v>015831</v>
          </cell>
          <cell r="B81" t="str">
            <v>SCHOOL OF SCIENCE AND TECHNOLOGY DISCOVERY</v>
          </cell>
        </row>
        <row r="82">
          <cell r="A82" t="str">
            <v>015901</v>
          </cell>
          <cell r="B82" t="str">
            <v>ALAMO HEIGHTS ISD</v>
          </cell>
        </row>
        <row r="83">
          <cell r="A83" t="str">
            <v>015904</v>
          </cell>
          <cell r="B83" t="str">
            <v>HARLANDALE ISD</v>
          </cell>
        </row>
        <row r="84">
          <cell r="A84" t="str">
            <v>015905</v>
          </cell>
          <cell r="B84" t="str">
            <v>EDGEWOOD ISD</v>
          </cell>
        </row>
        <row r="85">
          <cell r="A85" t="str">
            <v>015906</v>
          </cell>
          <cell r="B85" t="str">
            <v>RANDOLPH FIELD ISD</v>
          </cell>
        </row>
        <row r="86">
          <cell r="A86" t="str">
            <v>015907</v>
          </cell>
          <cell r="B86" t="str">
            <v>SAN ANTONIO ISD</v>
          </cell>
        </row>
        <row r="87">
          <cell r="A87" t="str">
            <v>015908</v>
          </cell>
          <cell r="B87" t="str">
            <v>SOUTH SAN ANTONIO ISD</v>
          </cell>
        </row>
        <row r="88">
          <cell r="A88" t="str">
            <v>015909</v>
          </cell>
          <cell r="B88" t="str">
            <v>SOMERSET ISD</v>
          </cell>
        </row>
        <row r="89">
          <cell r="A89" t="str">
            <v>015910</v>
          </cell>
          <cell r="B89" t="str">
            <v>NORTH EAST ISD</v>
          </cell>
        </row>
        <row r="90">
          <cell r="A90" t="str">
            <v>015911</v>
          </cell>
          <cell r="B90" t="str">
            <v>EAST CENTRAL ISD</v>
          </cell>
        </row>
        <row r="91">
          <cell r="A91" t="str">
            <v>015912</v>
          </cell>
          <cell r="B91" t="str">
            <v>SOUTHWEST ISD</v>
          </cell>
        </row>
        <row r="92">
          <cell r="A92" t="str">
            <v>015913</v>
          </cell>
          <cell r="B92" t="str">
            <v>LACKLAND ISD</v>
          </cell>
        </row>
        <row r="93">
          <cell r="A93" t="str">
            <v>015914</v>
          </cell>
          <cell r="B93" t="str">
            <v>FT SAM HOUSTON ISD</v>
          </cell>
        </row>
        <row r="94">
          <cell r="A94" t="str">
            <v>015915</v>
          </cell>
          <cell r="B94" t="str">
            <v>NORTHSIDE ISD</v>
          </cell>
        </row>
        <row r="95">
          <cell r="A95" t="str">
            <v>015916</v>
          </cell>
          <cell r="B95" t="str">
            <v>JUDSON ISD</v>
          </cell>
        </row>
        <row r="96">
          <cell r="A96" t="str">
            <v>015917</v>
          </cell>
          <cell r="B96" t="str">
            <v>SOUTHSIDE ISD</v>
          </cell>
        </row>
        <row r="97">
          <cell r="A97" t="str">
            <v>016901</v>
          </cell>
          <cell r="B97" t="str">
            <v>JOHNSON CITY ISD</v>
          </cell>
        </row>
        <row r="98">
          <cell r="A98" t="str">
            <v>016902</v>
          </cell>
          <cell r="B98" t="str">
            <v>BLANCO ISD</v>
          </cell>
        </row>
        <row r="99">
          <cell r="A99" t="str">
            <v>017901</v>
          </cell>
          <cell r="B99" t="str">
            <v>BORDEN COUNTY ISD</v>
          </cell>
        </row>
        <row r="100">
          <cell r="A100" t="str">
            <v>018901</v>
          </cell>
          <cell r="B100" t="str">
            <v>CLIFTON ISD</v>
          </cell>
        </row>
        <row r="101">
          <cell r="A101" t="str">
            <v>018902</v>
          </cell>
          <cell r="B101" t="str">
            <v>MERIDIAN ISD</v>
          </cell>
        </row>
        <row r="102">
          <cell r="A102" t="str">
            <v>018903</v>
          </cell>
          <cell r="B102" t="str">
            <v>MORGAN ISD</v>
          </cell>
        </row>
        <row r="103">
          <cell r="A103" t="str">
            <v>018904</v>
          </cell>
          <cell r="B103" t="str">
            <v>VALLEY MILLS ISD</v>
          </cell>
        </row>
        <row r="104">
          <cell r="A104" t="str">
            <v>018905</v>
          </cell>
          <cell r="B104" t="str">
            <v>WALNUT SPRINGS ISD</v>
          </cell>
        </row>
        <row r="105">
          <cell r="A105" t="str">
            <v>018906</v>
          </cell>
          <cell r="B105" t="str">
            <v>IREDELL ISD</v>
          </cell>
        </row>
        <row r="106">
          <cell r="A106" t="str">
            <v>018907</v>
          </cell>
          <cell r="B106" t="str">
            <v>KOPPERL ISD</v>
          </cell>
        </row>
        <row r="107">
          <cell r="A107" t="str">
            <v>018908</v>
          </cell>
          <cell r="B107" t="str">
            <v>CRANFILLS GAP ISD</v>
          </cell>
        </row>
        <row r="108">
          <cell r="A108" t="str">
            <v>019901</v>
          </cell>
          <cell r="B108" t="str">
            <v>DEKALB ISD</v>
          </cell>
        </row>
        <row r="109">
          <cell r="A109" t="str">
            <v>019902</v>
          </cell>
          <cell r="B109" t="str">
            <v>HOOKS ISD</v>
          </cell>
        </row>
        <row r="110">
          <cell r="A110" t="str">
            <v>019903</v>
          </cell>
          <cell r="B110" t="str">
            <v>MAUD ISD</v>
          </cell>
        </row>
        <row r="111">
          <cell r="A111" t="str">
            <v>019905</v>
          </cell>
          <cell r="B111" t="str">
            <v>NEW BOSTON ISD</v>
          </cell>
        </row>
        <row r="112">
          <cell r="A112" t="str">
            <v>019906</v>
          </cell>
          <cell r="B112" t="str">
            <v>REDWATER ISD</v>
          </cell>
        </row>
        <row r="113">
          <cell r="A113" t="str">
            <v>019907</v>
          </cell>
          <cell r="B113" t="str">
            <v>TEXARKANA ISD</v>
          </cell>
        </row>
        <row r="114">
          <cell r="A114" t="str">
            <v>019908</v>
          </cell>
          <cell r="B114" t="str">
            <v>LIBERTY-EYLAU ISD</v>
          </cell>
        </row>
        <row r="115">
          <cell r="A115" t="str">
            <v>019909</v>
          </cell>
          <cell r="B115" t="str">
            <v>SIMMS ISD</v>
          </cell>
        </row>
        <row r="116">
          <cell r="A116" t="str">
            <v>019910</v>
          </cell>
          <cell r="B116" t="str">
            <v>MALTA ISD</v>
          </cell>
        </row>
        <row r="117">
          <cell r="A117" t="str">
            <v>019911</v>
          </cell>
          <cell r="B117" t="str">
            <v>RED LICK ISD</v>
          </cell>
        </row>
        <row r="118">
          <cell r="A118" t="str">
            <v>019912</v>
          </cell>
          <cell r="B118" t="str">
            <v>PLEASANT GROVE ISD</v>
          </cell>
        </row>
        <row r="119">
          <cell r="A119" t="str">
            <v>019913</v>
          </cell>
          <cell r="B119" t="str">
            <v>HUBBARD ISD</v>
          </cell>
        </row>
        <row r="120">
          <cell r="A120" t="str">
            <v>019914</v>
          </cell>
          <cell r="B120" t="str">
            <v>LEARY ISD</v>
          </cell>
        </row>
        <row r="121">
          <cell r="A121" t="str">
            <v>020901</v>
          </cell>
          <cell r="B121" t="str">
            <v>ALVIN ISD</v>
          </cell>
        </row>
        <row r="122">
          <cell r="A122" t="str">
            <v>020902</v>
          </cell>
          <cell r="B122" t="str">
            <v>ANGLETON ISD</v>
          </cell>
        </row>
        <row r="123">
          <cell r="A123" t="str">
            <v>020904</v>
          </cell>
          <cell r="B123" t="str">
            <v>DANBURY ISD</v>
          </cell>
        </row>
        <row r="124">
          <cell r="A124" t="str">
            <v>020905</v>
          </cell>
          <cell r="B124" t="str">
            <v>BRAZOSPORT ISD</v>
          </cell>
        </row>
        <row r="125">
          <cell r="A125" t="str">
            <v>020906</v>
          </cell>
          <cell r="B125" t="str">
            <v>SWEENY ISD</v>
          </cell>
        </row>
        <row r="126">
          <cell r="A126" t="str">
            <v>020907</v>
          </cell>
          <cell r="B126" t="str">
            <v>COLUMBIA-BRAZORIA ISD</v>
          </cell>
        </row>
        <row r="127">
          <cell r="A127" t="str">
            <v>020908</v>
          </cell>
          <cell r="B127" t="str">
            <v>PEARLAND ISD</v>
          </cell>
        </row>
        <row r="128">
          <cell r="A128" t="str">
            <v>020910</v>
          </cell>
          <cell r="B128" t="str">
            <v>DAMON ISD</v>
          </cell>
        </row>
        <row r="129">
          <cell r="A129" t="str">
            <v>021803</v>
          </cell>
          <cell r="B129" t="str">
            <v>BRAZOS SCHOOL FOR INQUIRY &amp; CREATIVITY</v>
          </cell>
        </row>
        <row r="130">
          <cell r="A130" t="str">
            <v>021804</v>
          </cell>
          <cell r="B130" t="str">
            <v>HARMONY SCIENCE ACAD (COLLEGE STATION)</v>
          </cell>
        </row>
        <row r="131">
          <cell r="A131" t="str">
            <v>021901</v>
          </cell>
          <cell r="B131" t="str">
            <v>COLLEGE STATION ISD</v>
          </cell>
        </row>
        <row r="132">
          <cell r="A132" t="str">
            <v>021902</v>
          </cell>
          <cell r="B132" t="str">
            <v>BRYAN ISD</v>
          </cell>
        </row>
        <row r="133">
          <cell r="A133" t="str">
            <v>022004</v>
          </cell>
          <cell r="B133" t="str">
            <v>TERLINGUA CSD</v>
          </cell>
        </row>
        <row r="134">
          <cell r="A134" t="str">
            <v>022901</v>
          </cell>
          <cell r="B134" t="str">
            <v>ALPINE ISD</v>
          </cell>
        </row>
        <row r="135">
          <cell r="A135" t="str">
            <v>022902</v>
          </cell>
          <cell r="B135" t="str">
            <v>MARATHON ISD</v>
          </cell>
        </row>
        <row r="136">
          <cell r="A136" t="str">
            <v>022903</v>
          </cell>
          <cell r="B136" t="str">
            <v>SAN VICENTE ISD</v>
          </cell>
        </row>
        <row r="137">
          <cell r="A137" t="str">
            <v>023902</v>
          </cell>
          <cell r="B137" t="str">
            <v>SILVERTON ISD</v>
          </cell>
        </row>
        <row r="138">
          <cell r="A138" t="str">
            <v>024801</v>
          </cell>
          <cell r="B138" t="str">
            <v>ENCINO SCHOOL</v>
          </cell>
        </row>
        <row r="139">
          <cell r="A139" t="str">
            <v>024901</v>
          </cell>
          <cell r="B139" t="str">
            <v>BROOKS COUNTY ISD</v>
          </cell>
        </row>
        <row r="140">
          <cell r="A140" t="str">
            <v>025901</v>
          </cell>
          <cell r="B140" t="str">
            <v>BANGS ISD</v>
          </cell>
        </row>
        <row r="141">
          <cell r="A141" t="str">
            <v>025902</v>
          </cell>
          <cell r="B141" t="str">
            <v>BROWNWOOD ISD</v>
          </cell>
        </row>
        <row r="142">
          <cell r="A142" t="str">
            <v>025904</v>
          </cell>
          <cell r="B142" t="str">
            <v>BLANKET ISD</v>
          </cell>
        </row>
        <row r="143">
          <cell r="A143" t="str">
            <v>025905</v>
          </cell>
          <cell r="B143" t="str">
            <v>MAY ISD</v>
          </cell>
        </row>
        <row r="144">
          <cell r="A144" t="str">
            <v>025906</v>
          </cell>
          <cell r="B144" t="str">
            <v>ZEPHYR ISD</v>
          </cell>
        </row>
        <row r="145">
          <cell r="A145" t="str">
            <v>025908</v>
          </cell>
          <cell r="B145" t="str">
            <v>BROOKESMITH ISD</v>
          </cell>
        </row>
        <row r="146">
          <cell r="A146" t="str">
            <v>025909</v>
          </cell>
          <cell r="B146" t="str">
            <v>EARLY ISD</v>
          </cell>
        </row>
        <row r="147">
          <cell r="A147" t="str">
            <v>025910</v>
          </cell>
          <cell r="B147" t="str">
            <v>RON JACKSON STATE JUVENILE CORR COMPLEX UNIT I</v>
          </cell>
        </row>
        <row r="148">
          <cell r="A148" t="str">
            <v>025911</v>
          </cell>
          <cell r="B148" t="str">
            <v>RON JACKSON STATE JUVENILE CORR COMPLEX UNIT II</v>
          </cell>
        </row>
        <row r="149">
          <cell r="A149" t="str">
            <v>026901</v>
          </cell>
          <cell r="B149" t="str">
            <v>CALDWELL ISD</v>
          </cell>
        </row>
        <row r="150">
          <cell r="A150" t="str">
            <v>026902</v>
          </cell>
          <cell r="B150" t="str">
            <v>SOMERVILLE ISD</v>
          </cell>
        </row>
        <row r="151">
          <cell r="A151" t="str">
            <v>026903</v>
          </cell>
          <cell r="B151" t="str">
            <v>SNOOK ISD</v>
          </cell>
        </row>
        <row r="152">
          <cell r="A152" t="str">
            <v>027903</v>
          </cell>
          <cell r="B152" t="str">
            <v>BURNET CISD</v>
          </cell>
        </row>
        <row r="153">
          <cell r="A153" t="str">
            <v>027904</v>
          </cell>
          <cell r="B153" t="str">
            <v>MARBLE FALLS ISD</v>
          </cell>
        </row>
        <row r="154">
          <cell r="A154" t="str">
            <v>028902</v>
          </cell>
          <cell r="B154" t="str">
            <v>LOCKHART ISD</v>
          </cell>
        </row>
        <row r="155">
          <cell r="A155" t="str">
            <v>028903</v>
          </cell>
          <cell r="B155" t="str">
            <v>LULING ISD</v>
          </cell>
        </row>
        <row r="156">
          <cell r="A156" t="str">
            <v>028906</v>
          </cell>
          <cell r="B156" t="str">
            <v>PRAIRIE LEA ISD</v>
          </cell>
        </row>
        <row r="157">
          <cell r="A157" t="str">
            <v>029901</v>
          </cell>
          <cell r="B157" t="str">
            <v>CALHOUN COUNTY ISD</v>
          </cell>
        </row>
        <row r="158">
          <cell r="A158" t="str">
            <v>030901</v>
          </cell>
          <cell r="B158" t="str">
            <v>CROSS PLAINS ISD</v>
          </cell>
        </row>
        <row r="159">
          <cell r="A159" t="str">
            <v>030902</v>
          </cell>
          <cell r="B159" t="str">
            <v>CLYDE CISD</v>
          </cell>
        </row>
        <row r="160">
          <cell r="A160" t="str">
            <v>030903</v>
          </cell>
          <cell r="B160" t="str">
            <v>BAIRD ISD</v>
          </cell>
        </row>
        <row r="161">
          <cell r="A161" t="str">
            <v>030906</v>
          </cell>
          <cell r="B161" t="str">
            <v>EULA ISD</v>
          </cell>
        </row>
        <row r="162">
          <cell r="A162" t="str">
            <v>031504</v>
          </cell>
          <cell r="B162" t="str">
            <v>UNIVERSITY OF TEXAS AT BROWNSVILLE</v>
          </cell>
        </row>
        <row r="163">
          <cell r="A163" t="str">
            <v>031803</v>
          </cell>
          <cell r="B163" t="str">
            <v>HARMONY SCIENCE ACADEMY - BROWNSVILLE</v>
          </cell>
        </row>
        <row r="164">
          <cell r="A164" t="str">
            <v>031901</v>
          </cell>
          <cell r="B164" t="str">
            <v>BROWNSVILLE ISD</v>
          </cell>
        </row>
        <row r="165">
          <cell r="A165" t="str">
            <v>031903</v>
          </cell>
          <cell r="B165" t="str">
            <v>HARLINGEN CISD</v>
          </cell>
        </row>
        <row r="166">
          <cell r="A166" t="str">
            <v>031905</v>
          </cell>
          <cell r="B166" t="str">
            <v>LA FERIA ISD</v>
          </cell>
        </row>
        <row r="167">
          <cell r="A167" t="str">
            <v>031906</v>
          </cell>
          <cell r="B167" t="str">
            <v>LOS FRESNOS CISD</v>
          </cell>
        </row>
        <row r="168">
          <cell r="A168" t="str">
            <v>031909</v>
          </cell>
          <cell r="B168" t="str">
            <v>POINT ISABEL ISD</v>
          </cell>
        </row>
        <row r="169">
          <cell r="A169" t="str">
            <v>031911</v>
          </cell>
          <cell r="B169" t="str">
            <v>RIO HONDO ISD</v>
          </cell>
        </row>
        <row r="170">
          <cell r="A170" t="str">
            <v>031912</v>
          </cell>
          <cell r="B170" t="str">
            <v>SAN BENITO CISD</v>
          </cell>
        </row>
        <row r="171">
          <cell r="A171" t="str">
            <v>031913</v>
          </cell>
          <cell r="B171" t="str">
            <v>SANTA MARIA ISD</v>
          </cell>
        </row>
        <row r="172">
          <cell r="A172" t="str">
            <v>031914</v>
          </cell>
          <cell r="B172" t="str">
            <v>SANTA ROSA ISD</v>
          </cell>
        </row>
        <row r="173">
          <cell r="A173" t="str">
            <v>031916</v>
          </cell>
          <cell r="B173" t="str">
            <v>SOUTH TEXAS ISD</v>
          </cell>
        </row>
        <row r="174">
          <cell r="A174" t="str">
            <v>032902</v>
          </cell>
          <cell r="B174" t="str">
            <v>PITTSBURG ISD</v>
          </cell>
        </row>
        <row r="175">
          <cell r="A175" t="str">
            <v>033901</v>
          </cell>
          <cell r="B175" t="str">
            <v>GROOM ISD</v>
          </cell>
        </row>
        <row r="176">
          <cell r="A176" t="str">
            <v>033902</v>
          </cell>
          <cell r="B176" t="str">
            <v>PANHANDLE ISD</v>
          </cell>
        </row>
        <row r="177">
          <cell r="A177" t="str">
            <v>033904</v>
          </cell>
          <cell r="B177" t="str">
            <v>WHITE DEER ISD</v>
          </cell>
        </row>
        <row r="178">
          <cell r="A178" t="str">
            <v>034901</v>
          </cell>
          <cell r="B178" t="str">
            <v>ATLANTA ISD</v>
          </cell>
        </row>
        <row r="179">
          <cell r="A179" t="str">
            <v>034902</v>
          </cell>
          <cell r="B179" t="str">
            <v>AVINGER ISD</v>
          </cell>
        </row>
        <row r="180">
          <cell r="A180" t="str">
            <v>034903</v>
          </cell>
          <cell r="B180" t="str">
            <v>HUGHES SPRINGS ISD</v>
          </cell>
        </row>
        <row r="181">
          <cell r="A181" t="str">
            <v>034905</v>
          </cell>
          <cell r="B181" t="str">
            <v>LINDEN-KILDARE CISD</v>
          </cell>
        </row>
        <row r="182">
          <cell r="A182" t="str">
            <v>034906</v>
          </cell>
          <cell r="B182" t="str">
            <v>MCLEOD ISD</v>
          </cell>
        </row>
        <row r="183">
          <cell r="A183" t="str">
            <v>034907</v>
          </cell>
          <cell r="B183" t="str">
            <v>QUEEN CITY ISD</v>
          </cell>
        </row>
        <row r="184">
          <cell r="A184" t="str">
            <v>034909</v>
          </cell>
          <cell r="B184" t="str">
            <v>BLOOMBURG ISD</v>
          </cell>
        </row>
        <row r="185">
          <cell r="A185" t="str">
            <v>035901</v>
          </cell>
          <cell r="B185" t="str">
            <v>DIMMITT ISD</v>
          </cell>
        </row>
        <row r="186">
          <cell r="A186" t="str">
            <v>035902</v>
          </cell>
          <cell r="B186" t="str">
            <v>HART ISD</v>
          </cell>
        </row>
        <row r="187">
          <cell r="A187" t="str">
            <v>035903</v>
          </cell>
          <cell r="B187" t="str">
            <v>NAZARETH ISD</v>
          </cell>
        </row>
        <row r="188">
          <cell r="A188" t="str">
            <v>036901</v>
          </cell>
          <cell r="B188" t="str">
            <v>ANAHUAC ISD</v>
          </cell>
        </row>
        <row r="189">
          <cell r="A189" t="str">
            <v>036902</v>
          </cell>
          <cell r="B189" t="str">
            <v>BARBERS HILL ISD</v>
          </cell>
        </row>
        <row r="190">
          <cell r="A190" t="str">
            <v>036903</v>
          </cell>
          <cell r="B190" t="str">
            <v>EAST CHAMBERS ISD</v>
          </cell>
        </row>
        <row r="191">
          <cell r="A191" t="str">
            <v>037901</v>
          </cell>
          <cell r="B191" t="str">
            <v>ALTO ISD</v>
          </cell>
        </row>
        <row r="192">
          <cell r="A192" t="str">
            <v>037904</v>
          </cell>
          <cell r="B192" t="str">
            <v>JACKSONVILLE ISD</v>
          </cell>
        </row>
        <row r="193">
          <cell r="A193" t="str">
            <v>037907</v>
          </cell>
          <cell r="B193" t="str">
            <v>RUSK ISD</v>
          </cell>
        </row>
        <row r="194">
          <cell r="A194" t="str">
            <v>037908</v>
          </cell>
          <cell r="B194" t="str">
            <v>NEW SUMMERFIELD ISD</v>
          </cell>
        </row>
        <row r="195">
          <cell r="A195" t="str">
            <v>037909</v>
          </cell>
          <cell r="B195" t="str">
            <v>WELLS ISD</v>
          </cell>
        </row>
        <row r="196">
          <cell r="A196" t="str">
            <v>038901</v>
          </cell>
          <cell r="B196" t="str">
            <v>CHILDRESS ISD</v>
          </cell>
        </row>
        <row r="197">
          <cell r="A197" t="str">
            <v>039901</v>
          </cell>
          <cell r="B197" t="str">
            <v>BYERS ISD</v>
          </cell>
        </row>
        <row r="198">
          <cell r="A198" t="str">
            <v>039902</v>
          </cell>
          <cell r="B198" t="str">
            <v>HENRIETTA ISD</v>
          </cell>
        </row>
        <row r="199">
          <cell r="A199" t="str">
            <v>039903</v>
          </cell>
          <cell r="B199" t="str">
            <v>PETROLIA ISD</v>
          </cell>
        </row>
        <row r="200">
          <cell r="A200" t="str">
            <v>039904</v>
          </cell>
          <cell r="B200" t="str">
            <v>BELLEVUE ISD</v>
          </cell>
        </row>
        <row r="201">
          <cell r="A201" t="str">
            <v>039905</v>
          </cell>
          <cell r="B201" t="str">
            <v>MIDWAY ISD</v>
          </cell>
        </row>
        <row r="202">
          <cell r="A202" t="str">
            <v>040901</v>
          </cell>
          <cell r="B202" t="str">
            <v>MORTON ISD</v>
          </cell>
        </row>
        <row r="203">
          <cell r="A203" t="str">
            <v>040902</v>
          </cell>
          <cell r="B203" t="str">
            <v>WHITEFACE CISD</v>
          </cell>
        </row>
        <row r="204">
          <cell r="A204" t="str">
            <v>041901</v>
          </cell>
          <cell r="B204" t="str">
            <v>BRONTE ISD</v>
          </cell>
        </row>
        <row r="205">
          <cell r="A205" t="str">
            <v>041902</v>
          </cell>
          <cell r="B205" t="str">
            <v>ROBERT LEE ISD</v>
          </cell>
        </row>
        <row r="206">
          <cell r="A206" t="str">
            <v>042901</v>
          </cell>
          <cell r="B206" t="str">
            <v>COLEMAN ISD</v>
          </cell>
        </row>
        <row r="207">
          <cell r="A207" t="str">
            <v>042903</v>
          </cell>
          <cell r="B207" t="str">
            <v>SANTA ANNA ISD</v>
          </cell>
        </row>
        <row r="208">
          <cell r="A208" t="str">
            <v>042905</v>
          </cell>
          <cell r="B208" t="str">
            <v>PANTHER CREEK CISD</v>
          </cell>
        </row>
        <row r="209">
          <cell r="A209" t="str">
            <v>042906</v>
          </cell>
          <cell r="B209" t="str">
            <v>NOVICE ISD</v>
          </cell>
        </row>
        <row r="210">
          <cell r="A210" t="str">
            <v>043901</v>
          </cell>
          <cell r="B210" t="str">
            <v>ALLEN ISD</v>
          </cell>
        </row>
        <row r="211">
          <cell r="A211" t="str">
            <v>043902</v>
          </cell>
          <cell r="B211" t="str">
            <v>ANNA ISD</v>
          </cell>
        </row>
        <row r="212">
          <cell r="A212" t="str">
            <v>043903</v>
          </cell>
          <cell r="B212" t="str">
            <v>CELINA ISD</v>
          </cell>
        </row>
        <row r="213">
          <cell r="A213" t="str">
            <v>043904</v>
          </cell>
          <cell r="B213" t="str">
            <v>FARMERSVILLE ISD</v>
          </cell>
        </row>
        <row r="214">
          <cell r="A214" t="str">
            <v>043905</v>
          </cell>
          <cell r="B214" t="str">
            <v>FRISCO ISD</v>
          </cell>
        </row>
        <row r="215">
          <cell r="A215" t="str">
            <v>043907</v>
          </cell>
          <cell r="B215" t="str">
            <v>MCKINNEY ISD</v>
          </cell>
        </row>
        <row r="216">
          <cell r="A216" t="str">
            <v>043908</v>
          </cell>
          <cell r="B216" t="str">
            <v>MELISSA ISD</v>
          </cell>
        </row>
        <row r="217">
          <cell r="A217" t="str">
            <v>043910</v>
          </cell>
          <cell r="B217" t="str">
            <v>PLANO ISD</v>
          </cell>
        </row>
        <row r="218">
          <cell r="A218" t="str">
            <v>043911</v>
          </cell>
          <cell r="B218" t="str">
            <v>PRINCETON ISD</v>
          </cell>
        </row>
        <row r="219">
          <cell r="A219" t="str">
            <v>043912</v>
          </cell>
          <cell r="B219" t="str">
            <v>PROSPER ISD</v>
          </cell>
        </row>
        <row r="220">
          <cell r="A220" t="str">
            <v>043914</v>
          </cell>
          <cell r="B220" t="str">
            <v>WYLIE ISD</v>
          </cell>
        </row>
        <row r="221">
          <cell r="A221" t="str">
            <v>043917</v>
          </cell>
          <cell r="B221" t="str">
            <v>BLUE RIDGE ISD</v>
          </cell>
        </row>
        <row r="222">
          <cell r="A222" t="str">
            <v>043918</v>
          </cell>
          <cell r="B222" t="str">
            <v>COMMUNITY ISD</v>
          </cell>
        </row>
        <row r="223">
          <cell r="A223" t="str">
            <v>043919</v>
          </cell>
          <cell r="B223" t="str">
            <v>LOVEJOY ISD</v>
          </cell>
        </row>
        <row r="224">
          <cell r="A224" t="str">
            <v>044902</v>
          </cell>
          <cell r="B224" t="str">
            <v>WELLINGTON ISD</v>
          </cell>
        </row>
        <row r="225">
          <cell r="A225" t="str">
            <v>044904</v>
          </cell>
          <cell r="B225" t="str">
            <v>SAMNORWOOD ISD</v>
          </cell>
        </row>
        <row r="226">
          <cell r="A226" t="str">
            <v>045902</v>
          </cell>
          <cell r="B226" t="str">
            <v>COLUMBUS ISD</v>
          </cell>
        </row>
        <row r="227">
          <cell r="A227" t="str">
            <v>045903</v>
          </cell>
          <cell r="B227" t="str">
            <v>RICE CISD</v>
          </cell>
        </row>
        <row r="228">
          <cell r="A228" t="str">
            <v>045905</v>
          </cell>
          <cell r="B228" t="str">
            <v>WEIMAR ISD</v>
          </cell>
        </row>
        <row r="229">
          <cell r="A229" t="str">
            <v>046802</v>
          </cell>
          <cell r="B229" t="str">
            <v>TRINITY CHARTER SCHOOL</v>
          </cell>
        </row>
        <row r="230">
          <cell r="A230" t="str">
            <v>046901</v>
          </cell>
          <cell r="B230" t="str">
            <v>NEW BRAUNFELS ISD</v>
          </cell>
        </row>
        <row r="231">
          <cell r="A231" t="str">
            <v>046902</v>
          </cell>
          <cell r="B231" t="str">
            <v>COMAL ISD</v>
          </cell>
        </row>
        <row r="232">
          <cell r="A232" t="str">
            <v>047901</v>
          </cell>
          <cell r="B232" t="str">
            <v>COMANCHE ISD</v>
          </cell>
        </row>
        <row r="233">
          <cell r="A233" t="str">
            <v>047902</v>
          </cell>
          <cell r="B233" t="str">
            <v>DE LEON ISD</v>
          </cell>
        </row>
        <row r="234">
          <cell r="A234" t="str">
            <v>047903</v>
          </cell>
          <cell r="B234" t="str">
            <v>GUSTINE ISD</v>
          </cell>
        </row>
        <row r="235">
          <cell r="A235" t="str">
            <v>047905</v>
          </cell>
          <cell r="B235" t="str">
            <v>SIDNEY ISD</v>
          </cell>
        </row>
        <row r="236">
          <cell r="A236" t="str">
            <v>048901</v>
          </cell>
          <cell r="B236" t="str">
            <v>EDEN CISD</v>
          </cell>
        </row>
        <row r="237">
          <cell r="A237" t="str">
            <v>048903</v>
          </cell>
          <cell r="B237" t="str">
            <v>PAINT ROCK ISD</v>
          </cell>
        </row>
        <row r="238">
          <cell r="A238" t="str">
            <v>049901</v>
          </cell>
          <cell r="B238" t="str">
            <v>GAINESVILLE ISD</v>
          </cell>
        </row>
        <row r="239">
          <cell r="A239" t="str">
            <v>049902</v>
          </cell>
          <cell r="B239" t="str">
            <v>MUENSTER ISD</v>
          </cell>
        </row>
        <row r="240">
          <cell r="A240" t="str">
            <v>049903</v>
          </cell>
          <cell r="B240" t="str">
            <v>VALLEY VIEW ISD</v>
          </cell>
        </row>
        <row r="241">
          <cell r="A241" t="str">
            <v>049904</v>
          </cell>
          <cell r="B241" t="str">
            <v>GAINESVILLE STATE SCHOOL</v>
          </cell>
        </row>
        <row r="242">
          <cell r="A242" t="str">
            <v>049905</v>
          </cell>
          <cell r="B242" t="str">
            <v>CALLISBURG ISD</v>
          </cell>
        </row>
        <row r="243">
          <cell r="A243" t="str">
            <v>049906</v>
          </cell>
          <cell r="B243" t="str">
            <v>ERA ISD</v>
          </cell>
        </row>
        <row r="244">
          <cell r="A244" t="str">
            <v>049907</v>
          </cell>
          <cell r="B244" t="str">
            <v>LINDSAY ISD</v>
          </cell>
        </row>
        <row r="245">
          <cell r="A245" t="str">
            <v>049908</v>
          </cell>
          <cell r="B245" t="str">
            <v>WALNUT BEND ISD</v>
          </cell>
        </row>
        <row r="246">
          <cell r="A246" t="str">
            <v>049909</v>
          </cell>
          <cell r="B246" t="str">
            <v>SIVELLS BEND ISD</v>
          </cell>
        </row>
        <row r="247">
          <cell r="A247" t="str">
            <v>050901</v>
          </cell>
          <cell r="B247" t="str">
            <v>EVANT ISD</v>
          </cell>
        </row>
        <row r="248">
          <cell r="A248" t="str">
            <v>050902</v>
          </cell>
          <cell r="B248" t="str">
            <v>GATESVILLE ISD</v>
          </cell>
        </row>
        <row r="249">
          <cell r="A249" t="str">
            <v>050904</v>
          </cell>
          <cell r="B249" t="str">
            <v>OGLESBY ISD</v>
          </cell>
        </row>
        <row r="250">
          <cell r="A250" t="str">
            <v>050909</v>
          </cell>
          <cell r="B250" t="str">
            <v>JONESBORO ISD</v>
          </cell>
        </row>
        <row r="251">
          <cell r="A251" t="str">
            <v>050910</v>
          </cell>
          <cell r="B251" t="str">
            <v>COPPERAS COVE ISD</v>
          </cell>
        </row>
        <row r="252">
          <cell r="A252" t="str">
            <v>051901</v>
          </cell>
          <cell r="B252" t="str">
            <v>PADUCAH ISD</v>
          </cell>
        </row>
        <row r="253">
          <cell r="A253" t="str">
            <v>052901</v>
          </cell>
          <cell r="B253" t="str">
            <v>CRANE ISD</v>
          </cell>
        </row>
        <row r="254">
          <cell r="A254" t="str">
            <v>053001</v>
          </cell>
          <cell r="B254" t="str">
            <v>CROCKETT COUNTY CONSOLIDATED CSD</v>
          </cell>
        </row>
        <row r="255">
          <cell r="A255" t="str">
            <v>054901</v>
          </cell>
          <cell r="B255" t="str">
            <v>CROSBYTON CISD</v>
          </cell>
        </row>
        <row r="256">
          <cell r="A256" t="str">
            <v>054902</v>
          </cell>
          <cell r="B256" t="str">
            <v>LORENZO ISD</v>
          </cell>
        </row>
        <row r="257">
          <cell r="A257" t="str">
            <v>054903</v>
          </cell>
          <cell r="B257" t="str">
            <v>RALLS ISD</v>
          </cell>
        </row>
        <row r="258">
          <cell r="A258" t="str">
            <v>055901</v>
          </cell>
          <cell r="B258" t="str">
            <v>CULBERSON COUNTY-ALLAMOORE ISD</v>
          </cell>
        </row>
        <row r="259">
          <cell r="A259" t="str">
            <v>056901</v>
          </cell>
          <cell r="B259" t="str">
            <v>DALHART ISD</v>
          </cell>
        </row>
        <row r="260">
          <cell r="A260" t="str">
            <v>056902</v>
          </cell>
          <cell r="B260" t="str">
            <v>TEXLINE ISD</v>
          </cell>
        </row>
        <row r="261">
          <cell r="A261" t="str">
            <v>057802</v>
          </cell>
          <cell r="B261" t="str">
            <v>PEGASUS SCHOOL OF LIBERAL ARTS AND SCIENCES</v>
          </cell>
        </row>
        <row r="262">
          <cell r="A262" t="str">
            <v>057803</v>
          </cell>
          <cell r="B262" t="str">
            <v>NORTH HILLS PREPARATORY SCHOOL</v>
          </cell>
        </row>
        <row r="263">
          <cell r="A263" t="str">
            <v>057804</v>
          </cell>
          <cell r="B263" t="str">
            <v>DALLAS CAN ACADEMY CHARTER</v>
          </cell>
        </row>
        <row r="264">
          <cell r="A264" t="str">
            <v>057805</v>
          </cell>
          <cell r="B264" t="str">
            <v>DALLAS COMMUNITY CHARTER SCHOOL</v>
          </cell>
        </row>
        <row r="265">
          <cell r="A265" t="str">
            <v>057806</v>
          </cell>
          <cell r="B265" t="str">
            <v>EAGLE ADVANTAGE SCHOOLS</v>
          </cell>
        </row>
        <row r="266">
          <cell r="A266" t="str">
            <v>057807</v>
          </cell>
          <cell r="B266" t="str">
            <v>LIFE SCHOOL</v>
          </cell>
        </row>
        <row r="267">
          <cell r="A267" t="str">
            <v>057808</v>
          </cell>
          <cell r="B267" t="str">
            <v>UNIVERSAL ACADEMY</v>
          </cell>
        </row>
        <row r="268">
          <cell r="A268" t="str">
            <v>057809</v>
          </cell>
          <cell r="B268" t="str">
            <v>NOVA ACADEMY</v>
          </cell>
        </row>
        <row r="269">
          <cell r="A269" t="str">
            <v>057810</v>
          </cell>
          <cell r="B269" t="str">
            <v>ACADEMY OF DALLAS</v>
          </cell>
        </row>
        <row r="270">
          <cell r="A270" t="str">
            <v>057811</v>
          </cell>
          <cell r="B270" t="str">
            <v>CHILDREN FIRST ACADEMY OF DALLAS</v>
          </cell>
        </row>
        <row r="271">
          <cell r="A271" t="str">
            <v>057813</v>
          </cell>
          <cell r="B271" t="str">
            <v>TRINITY BASIN PREPARATORY</v>
          </cell>
        </row>
        <row r="272">
          <cell r="A272" t="str">
            <v>057814</v>
          </cell>
          <cell r="B272" t="str">
            <v>DALLAS COUNTY JUVENILE JUSTICE</v>
          </cell>
        </row>
        <row r="273">
          <cell r="A273" t="str">
            <v>057815</v>
          </cell>
          <cell r="B273" t="str">
            <v>FAITH FAMILY ACADEMY OF OAK CLIFF</v>
          </cell>
        </row>
        <row r="274">
          <cell r="A274" t="str">
            <v>057816</v>
          </cell>
          <cell r="B274" t="str">
            <v>AW BROWN-FELLOWSHIP CHARTER SCHOOL</v>
          </cell>
        </row>
        <row r="275">
          <cell r="A275" t="str">
            <v>057817</v>
          </cell>
          <cell r="B275" t="str">
            <v>FOCUS LEARNING ACADEMY</v>
          </cell>
        </row>
        <row r="276">
          <cell r="A276" t="str">
            <v>057819</v>
          </cell>
          <cell r="B276" t="str">
            <v>JEAN MASSIEU ACADEMY</v>
          </cell>
        </row>
        <row r="277">
          <cell r="A277" t="str">
            <v>057821</v>
          </cell>
          <cell r="B277" t="str">
            <v>THE SCHOOL OF LIBERAL ARTS AND SCIENCE</v>
          </cell>
        </row>
        <row r="278">
          <cell r="A278" t="str">
            <v>057825</v>
          </cell>
          <cell r="B278" t="str">
            <v>HONORS ACADEMY</v>
          </cell>
        </row>
        <row r="279">
          <cell r="A279" t="str">
            <v>057827</v>
          </cell>
          <cell r="B279" t="str">
            <v>NOVA ACADEMY (SOUTHEAST)</v>
          </cell>
        </row>
        <row r="280">
          <cell r="A280" t="str">
            <v>057828</v>
          </cell>
          <cell r="B280" t="str">
            <v>WINFREE ACADEMY CHARTER SCHOOLS</v>
          </cell>
        </row>
        <row r="281">
          <cell r="A281" t="str">
            <v>057829</v>
          </cell>
          <cell r="B281" t="str">
            <v>A+ ACADEMY</v>
          </cell>
        </row>
        <row r="282">
          <cell r="A282" t="str">
            <v>057830</v>
          </cell>
          <cell r="B282" t="str">
            <v>INSPIRED VISION ACADEMY</v>
          </cell>
        </row>
        <row r="283">
          <cell r="A283" t="str">
            <v>057831</v>
          </cell>
          <cell r="B283" t="str">
            <v>GATEWAY CHARTER ACADEMY</v>
          </cell>
        </row>
        <row r="284">
          <cell r="A284" t="str">
            <v>057832</v>
          </cell>
          <cell r="B284" t="str">
            <v>ALPHA CHARTER SCHOOL</v>
          </cell>
        </row>
        <row r="285">
          <cell r="A285" t="str">
            <v>057833</v>
          </cell>
          <cell r="B285" t="str">
            <v>EDUCATION CENTER INTERNATIONAL ACADEMY</v>
          </cell>
        </row>
        <row r="286">
          <cell r="A286" t="str">
            <v>057834</v>
          </cell>
          <cell r="B286" t="str">
            <v>EVOLUTION ACADEMY CHARTER SCHOOL</v>
          </cell>
        </row>
        <row r="287">
          <cell r="A287" t="str">
            <v>057835</v>
          </cell>
          <cell r="B287" t="str">
            <v>GOLDEN RULE CHARTER SCHOOL</v>
          </cell>
        </row>
        <row r="288">
          <cell r="A288" t="str">
            <v>057836</v>
          </cell>
          <cell r="B288" t="str">
            <v>ST ANTHONY SCHOOL</v>
          </cell>
        </row>
        <row r="289">
          <cell r="A289" t="str">
            <v>057837</v>
          </cell>
          <cell r="B289" t="str">
            <v>KIPP TRUTH ACADEMY</v>
          </cell>
        </row>
        <row r="290">
          <cell r="A290" t="str">
            <v>057838</v>
          </cell>
          <cell r="B290" t="str">
            <v>PEAK PREPARATORY SCHOOL</v>
          </cell>
        </row>
        <row r="291">
          <cell r="A291" t="str">
            <v>057839</v>
          </cell>
          <cell r="B291" t="str">
            <v>LA ACADEMIA DE ESTRELLAS</v>
          </cell>
        </row>
        <row r="292">
          <cell r="A292" t="str">
            <v>057840</v>
          </cell>
          <cell r="B292" t="str">
            <v>RICHLAND COLLEGIATE HS OF MATH SCIENCE ENGINEERING</v>
          </cell>
        </row>
        <row r="293">
          <cell r="A293" t="str">
            <v>057841</v>
          </cell>
          <cell r="B293" t="str">
            <v>RECONCILIATION ACADEMY</v>
          </cell>
        </row>
        <row r="294">
          <cell r="A294" t="str">
            <v>057842</v>
          </cell>
          <cell r="B294" t="str">
            <v>WILLIAMS PREPARATORY</v>
          </cell>
        </row>
        <row r="295">
          <cell r="A295" t="str">
            <v>057843</v>
          </cell>
          <cell r="B295" t="str">
            <v>HAMPTON PREPARATORY</v>
          </cell>
        </row>
        <row r="296">
          <cell r="A296" t="str">
            <v>057844</v>
          </cell>
          <cell r="B296" t="str">
            <v>MANARA ACADEMY</v>
          </cell>
        </row>
        <row r="297">
          <cell r="A297" t="str">
            <v>057903</v>
          </cell>
          <cell r="B297" t="str">
            <v>CARROLLTON-FARMERS BRANCH ISD</v>
          </cell>
        </row>
        <row r="298">
          <cell r="A298" t="str">
            <v>057904</v>
          </cell>
          <cell r="B298" t="str">
            <v>CEDAR HILL ISD</v>
          </cell>
        </row>
        <row r="299">
          <cell r="A299" t="str">
            <v>057905</v>
          </cell>
          <cell r="B299" t="str">
            <v>DALLAS ISD</v>
          </cell>
        </row>
        <row r="300">
          <cell r="A300" t="str">
            <v>057906</v>
          </cell>
          <cell r="B300" t="str">
            <v>DESOTO ISD</v>
          </cell>
        </row>
        <row r="301">
          <cell r="A301" t="str">
            <v>057907</v>
          </cell>
          <cell r="B301" t="str">
            <v>DUNCANVILLE ISD</v>
          </cell>
        </row>
        <row r="302">
          <cell r="A302" t="str">
            <v>057909</v>
          </cell>
          <cell r="B302" t="str">
            <v>GARLAND ISD</v>
          </cell>
        </row>
        <row r="303">
          <cell r="A303" t="str">
            <v>057910</v>
          </cell>
          <cell r="B303" t="str">
            <v>GRAND PRAIRIE ISD</v>
          </cell>
        </row>
        <row r="304">
          <cell r="A304" t="str">
            <v>057911</v>
          </cell>
          <cell r="B304" t="str">
            <v>HIGHLAND PARK ISD</v>
          </cell>
        </row>
        <row r="305">
          <cell r="A305" t="str">
            <v>057912</v>
          </cell>
          <cell r="B305" t="str">
            <v>IRVING ISD</v>
          </cell>
        </row>
        <row r="306">
          <cell r="A306" t="str">
            <v>057913</v>
          </cell>
          <cell r="B306" t="str">
            <v>LANCASTER ISD</v>
          </cell>
        </row>
        <row r="307">
          <cell r="A307" t="str">
            <v>057914</v>
          </cell>
          <cell r="B307" t="str">
            <v>MESQUITE ISD</v>
          </cell>
        </row>
        <row r="308">
          <cell r="A308" t="str">
            <v>057916</v>
          </cell>
          <cell r="B308" t="str">
            <v>RICHARDSON ISD</v>
          </cell>
        </row>
        <row r="309">
          <cell r="A309" t="str">
            <v>057919</v>
          </cell>
          <cell r="B309" t="str">
            <v>SUNNYVALE ISD</v>
          </cell>
        </row>
        <row r="310">
          <cell r="A310" t="str">
            <v>057922</v>
          </cell>
          <cell r="B310" t="str">
            <v>COPPELL ISD</v>
          </cell>
        </row>
        <row r="311">
          <cell r="A311" t="str">
            <v>058902</v>
          </cell>
          <cell r="B311" t="str">
            <v>DAWSON ISD</v>
          </cell>
        </row>
        <row r="312">
          <cell r="A312" t="str">
            <v>058905</v>
          </cell>
          <cell r="B312" t="str">
            <v>KLONDIKE ISD</v>
          </cell>
        </row>
        <row r="313">
          <cell r="A313" t="str">
            <v>058906</v>
          </cell>
          <cell r="B313" t="str">
            <v>LAMESA ISD</v>
          </cell>
        </row>
        <row r="314">
          <cell r="A314" t="str">
            <v>058909</v>
          </cell>
          <cell r="B314" t="str">
            <v>SANDS CISD</v>
          </cell>
        </row>
        <row r="315">
          <cell r="A315" t="str">
            <v>059901</v>
          </cell>
          <cell r="B315" t="str">
            <v>HEREFORD ISD</v>
          </cell>
        </row>
        <row r="316">
          <cell r="A316" t="str">
            <v>059902</v>
          </cell>
          <cell r="B316" t="str">
            <v>WALCOTT ISD</v>
          </cell>
        </row>
        <row r="317">
          <cell r="A317" t="str">
            <v>060902</v>
          </cell>
          <cell r="B317" t="str">
            <v>COOPER ISD</v>
          </cell>
        </row>
        <row r="318">
          <cell r="A318" t="str">
            <v>060914</v>
          </cell>
          <cell r="B318" t="str">
            <v>FANNINDEL ISD</v>
          </cell>
        </row>
        <row r="319">
          <cell r="A319" t="str">
            <v>061501</v>
          </cell>
          <cell r="B319" t="str">
            <v>UNIVERSITY OF NORTH TEXAS</v>
          </cell>
        </row>
        <row r="320">
          <cell r="A320" t="str">
            <v>061802</v>
          </cell>
          <cell r="B320" t="str">
            <v>EDUCATION CENTER</v>
          </cell>
        </row>
        <row r="321">
          <cell r="A321" t="str">
            <v>061803</v>
          </cell>
          <cell r="B321" t="str">
            <v>THE LEGENDS ACADEMY</v>
          </cell>
        </row>
        <row r="322">
          <cell r="A322" t="str">
            <v>061901</v>
          </cell>
          <cell r="B322" t="str">
            <v>DENTON ISD</v>
          </cell>
        </row>
        <row r="323">
          <cell r="A323" t="str">
            <v>061902</v>
          </cell>
          <cell r="B323" t="str">
            <v>LEWISVILLE ISD</v>
          </cell>
        </row>
        <row r="324">
          <cell r="A324" t="str">
            <v>061903</v>
          </cell>
          <cell r="B324" t="str">
            <v>PILOT POINT ISD</v>
          </cell>
        </row>
        <row r="325">
          <cell r="A325" t="str">
            <v>061905</v>
          </cell>
          <cell r="B325" t="str">
            <v>KRUM ISD</v>
          </cell>
        </row>
        <row r="326">
          <cell r="A326" t="str">
            <v>061906</v>
          </cell>
          <cell r="B326" t="str">
            <v>PONDER ISD</v>
          </cell>
        </row>
        <row r="327">
          <cell r="A327" t="str">
            <v>061907</v>
          </cell>
          <cell r="B327" t="str">
            <v>AUBREY ISD</v>
          </cell>
        </row>
        <row r="328">
          <cell r="A328" t="str">
            <v>061908</v>
          </cell>
          <cell r="B328" t="str">
            <v>SANGER ISD</v>
          </cell>
        </row>
        <row r="329">
          <cell r="A329" t="str">
            <v>061910</v>
          </cell>
          <cell r="B329" t="str">
            <v>ARGYLE ISD</v>
          </cell>
        </row>
        <row r="330">
          <cell r="A330" t="str">
            <v>061911</v>
          </cell>
          <cell r="B330" t="str">
            <v>NORTHWEST ISD</v>
          </cell>
        </row>
        <row r="331">
          <cell r="A331" t="str">
            <v>061912</v>
          </cell>
          <cell r="B331" t="str">
            <v>LAKE DALLAS ISD</v>
          </cell>
        </row>
        <row r="332">
          <cell r="A332" t="str">
            <v>061914</v>
          </cell>
          <cell r="B332" t="str">
            <v>LITTLE ELM ISD</v>
          </cell>
        </row>
        <row r="333">
          <cell r="A333" t="str">
            <v>062901</v>
          </cell>
          <cell r="B333" t="str">
            <v>CUERO ISD</v>
          </cell>
        </row>
        <row r="334">
          <cell r="A334" t="str">
            <v>062902</v>
          </cell>
          <cell r="B334" t="str">
            <v>NORDHEIM ISD</v>
          </cell>
        </row>
        <row r="335">
          <cell r="A335" t="str">
            <v>062903</v>
          </cell>
          <cell r="B335" t="str">
            <v>YOAKUM ISD</v>
          </cell>
        </row>
        <row r="336">
          <cell r="A336" t="str">
            <v>062904</v>
          </cell>
          <cell r="B336" t="str">
            <v>YORKTOWN ISD</v>
          </cell>
        </row>
        <row r="337">
          <cell r="A337" t="str">
            <v>062905</v>
          </cell>
          <cell r="B337" t="str">
            <v>WESTHOFF ISD</v>
          </cell>
        </row>
        <row r="338">
          <cell r="A338" t="str">
            <v>062906</v>
          </cell>
          <cell r="B338" t="str">
            <v>MEYERSVILLE ISD</v>
          </cell>
        </row>
        <row r="339">
          <cell r="A339" t="str">
            <v>063903</v>
          </cell>
          <cell r="B339" t="str">
            <v>SPUR ISD</v>
          </cell>
        </row>
        <row r="340">
          <cell r="A340" t="str">
            <v>063906</v>
          </cell>
          <cell r="B340" t="str">
            <v>PATTON SPRINGS ISD</v>
          </cell>
        </row>
        <row r="341">
          <cell r="A341" t="str">
            <v>064903</v>
          </cell>
          <cell r="B341" t="str">
            <v>CARRIZO SPRINGS CISD</v>
          </cell>
        </row>
        <row r="342">
          <cell r="A342" t="str">
            <v>065901</v>
          </cell>
          <cell r="B342" t="str">
            <v>CLARENDON ISD</v>
          </cell>
        </row>
        <row r="343">
          <cell r="A343" t="str">
            <v>065902</v>
          </cell>
          <cell r="B343" t="str">
            <v>HEDLEY ISD</v>
          </cell>
        </row>
        <row r="344">
          <cell r="A344" t="str">
            <v>066005</v>
          </cell>
          <cell r="B344" t="str">
            <v>RAMIREZ CSD</v>
          </cell>
        </row>
        <row r="345">
          <cell r="A345" t="str">
            <v>066901</v>
          </cell>
          <cell r="B345" t="str">
            <v>BENAVIDES ISD</v>
          </cell>
        </row>
        <row r="346">
          <cell r="A346" t="str">
            <v>066902</v>
          </cell>
          <cell r="B346" t="str">
            <v>SAN DIEGO ISD</v>
          </cell>
        </row>
        <row r="347">
          <cell r="A347" t="str">
            <v>066903</v>
          </cell>
          <cell r="B347" t="str">
            <v>FREER ISD</v>
          </cell>
        </row>
        <row r="348">
          <cell r="A348" t="str">
            <v>067902</v>
          </cell>
          <cell r="B348" t="str">
            <v>CISCO ISD</v>
          </cell>
        </row>
        <row r="349">
          <cell r="A349" t="str">
            <v>067903</v>
          </cell>
          <cell r="B349" t="str">
            <v>EASTLAND ISD</v>
          </cell>
        </row>
        <row r="350">
          <cell r="A350" t="str">
            <v>067904</v>
          </cell>
          <cell r="B350" t="str">
            <v>GORMAN ISD</v>
          </cell>
        </row>
        <row r="351">
          <cell r="A351" t="str">
            <v>067907</v>
          </cell>
          <cell r="B351" t="str">
            <v>RANGER ISD</v>
          </cell>
        </row>
        <row r="352">
          <cell r="A352" t="str">
            <v>067908</v>
          </cell>
          <cell r="B352" t="str">
            <v>RISING STAR ISD</v>
          </cell>
        </row>
        <row r="353">
          <cell r="A353" t="str">
            <v>068801</v>
          </cell>
          <cell r="B353" t="str">
            <v>RICHARD MILBURN ACADEMY (ECTOR COUNTY)</v>
          </cell>
        </row>
        <row r="354">
          <cell r="A354" t="str">
            <v>068901</v>
          </cell>
          <cell r="B354" t="str">
            <v>ECTOR COUNTY ISD</v>
          </cell>
        </row>
        <row r="355">
          <cell r="A355" t="str">
            <v>069901</v>
          </cell>
          <cell r="B355" t="str">
            <v>ROCKSPRINGS ISD</v>
          </cell>
        </row>
        <row r="356">
          <cell r="A356" t="str">
            <v>069902</v>
          </cell>
          <cell r="B356" t="str">
            <v>NUECES CANYON CISD</v>
          </cell>
        </row>
        <row r="357">
          <cell r="A357" t="str">
            <v>070801</v>
          </cell>
          <cell r="B357" t="str">
            <v>WAXAHACHIE FAITH FAMILY ACADEMY</v>
          </cell>
        </row>
        <row r="358">
          <cell r="A358" t="str">
            <v>070901</v>
          </cell>
          <cell r="B358" t="str">
            <v>AVALON ISD</v>
          </cell>
        </row>
        <row r="359">
          <cell r="A359" t="str">
            <v>070903</v>
          </cell>
          <cell r="B359" t="str">
            <v>ENNIS ISD</v>
          </cell>
        </row>
        <row r="360">
          <cell r="A360" t="str">
            <v>070905</v>
          </cell>
          <cell r="B360" t="str">
            <v>FERRIS ISD</v>
          </cell>
        </row>
        <row r="361">
          <cell r="A361" t="str">
            <v>070907</v>
          </cell>
          <cell r="B361" t="str">
            <v>ITALY ISD</v>
          </cell>
        </row>
        <row r="362">
          <cell r="A362" t="str">
            <v>070908</v>
          </cell>
          <cell r="B362" t="str">
            <v>MIDLOTHIAN ISD</v>
          </cell>
        </row>
        <row r="363">
          <cell r="A363" t="str">
            <v>070909</v>
          </cell>
          <cell r="B363" t="str">
            <v>MILFORD ISD</v>
          </cell>
        </row>
        <row r="364">
          <cell r="A364" t="str">
            <v>070910</v>
          </cell>
          <cell r="B364" t="str">
            <v>PALMER ISD</v>
          </cell>
        </row>
        <row r="365">
          <cell r="A365" t="str">
            <v>070911</v>
          </cell>
          <cell r="B365" t="str">
            <v>RED OAK ISD</v>
          </cell>
        </row>
        <row r="366">
          <cell r="A366" t="str">
            <v>070912</v>
          </cell>
          <cell r="B366" t="str">
            <v>WAXAHACHIE ISD</v>
          </cell>
        </row>
        <row r="367">
          <cell r="A367" t="str">
            <v>070915</v>
          </cell>
          <cell r="B367" t="str">
            <v>MAYPEARL ISD</v>
          </cell>
        </row>
        <row r="368">
          <cell r="A368" t="str">
            <v>071801</v>
          </cell>
          <cell r="B368" t="str">
            <v>BURNHAM WOOD CHARTER SCHOOL DISTRICT</v>
          </cell>
        </row>
        <row r="369">
          <cell r="A369" t="str">
            <v>071803</v>
          </cell>
          <cell r="B369" t="str">
            <v>PASO DEL NORTE</v>
          </cell>
        </row>
        <row r="370">
          <cell r="A370" t="str">
            <v>071804</v>
          </cell>
          <cell r="B370" t="str">
            <v>EL PASO ACADEMY</v>
          </cell>
        </row>
        <row r="371">
          <cell r="A371" t="str">
            <v>071805</v>
          </cell>
          <cell r="B371" t="str">
            <v>EL PASO SCHOOL OF EXCELLENCE</v>
          </cell>
        </row>
        <row r="372">
          <cell r="A372" t="str">
            <v>071806</v>
          </cell>
          <cell r="B372" t="str">
            <v>HARMONY SCIENCE ACAD (EL PASO)</v>
          </cell>
        </row>
        <row r="373">
          <cell r="A373" t="str">
            <v>071807</v>
          </cell>
          <cell r="B373" t="str">
            <v>LA FE PREPARATORY SCHOOL</v>
          </cell>
        </row>
        <row r="374">
          <cell r="A374" t="str">
            <v>071808</v>
          </cell>
          <cell r="B374" t="str">
            <v>SOMERSET CHARTER SCHOOL</v>
          </cell>
        </row>
        <row r="375">
          <cell r="A375" t="str">
            <v>071809</v>
          </cell>
          <cell r="B375" t="str">
            <v>VISTA DEL FUTURO CHARTER SCHOOL</v>
          </cell>
        </row>
        <row r="376">
          <cell r="A376" t="str">
            <v>071901</v>
          </cell>
          <cell r="B376" t="str">
            <v>CLINT ISD</v>
          </cell>
        </row>
        <row r="377">
          <cell r="A377" t="str">
            <v>071902</v>
          </cell>
          <cell r="B377" t="str">
            <v>EL PASO ISD</v>
          </cell>
        </row>
        <row r="378">
          <cell r="A378" t="str">
            <v>071903</v>
          </cell>
          <cell r="B378" t="str">
            <v>FABENS ISD</v>
          </cell>
        </row>
        <row r="379">
          <cell r="A379" t="str">
            <v>071904</v>
          </cell>
          <cell r="B379" t="str">
            <v>SAN ELIZARIO ISD</v>
          </cell>
        </row>
        <row r="380">
          <cell r="A380" t="str">
            <v>071905</v>
          </cell>
          <cell r="B380" t="str">
            <v>YSLETA ISD</v>
          </cell>
        </row>
        <row r="381">
          <cell r="A381" t="str">
            <v>071906</v>
          </cell>
          <cell r="B381" t="str">
            <v>ANTHONY ISD</v>
          </cell>
        </row>
        <row r="382">
          <cell r="A382" t="str">
            <v>071907</v>
          </cell>
          <cell r="B382" t="str">
            <v>CANUTILLO ISD</v>
          </cell>
        </row>
        <row r="383">
          <cell r="A383" t="str">
            <v>071908</v>
          </cell>
          <cell r="B383" t="str">
            <v>TORNILLO ISD</v>
          </cell>
        </row>
        <row r="384">
          <cell r="A384" t="str">
            <v>071909</v>
          </cell>
          <cell r="B384" t="str">
            <v>SOCORRO ISD</v>
          </cell>
        </row>
        <row r="385">
          <cell r="A385" t="str">
            <v>072801</v>
          </cell>
          <cell r="B385" t="str">
            <v>PARADIGM ACCELERATED CHARTER SCHOOL</v>
          </cell>
        </row>
        <row r="386">
          <cell r="A386" t="str">
            <v>072802</v>
          </cell>
          <cell r="B386" t="str">
            <v>ERATH EXCELS ACADEMY INC</v>
          </cell>
        </row>
        <row r="387">
          <cell r="A387" t="str">
            <v>072901</v>
          </cell>
          <cell r="B387" t="str">
            <v>THREE WAY ISD</v>
          </cell>
        </row>
        <row r="388">
          <cell r="A388" t="str">
            <v>072902</v>
          </cell>
          <cell r="B388" t="str">
            <v>DUBLIN ISD</v>
          </cell>
        </row>
        <row r="389">
          <cell r="A389" t="str">
            <v>072903</v>
          </cell>
          <cell r="B389" t="str">
            <v>STEPHENVILLE ISD</v>
          </cell>
        </row>
        <row r="390">
          <cell r="A390" t="str">
            <v>072904</v>
          </cell>
          <cell r="B390" t="str">
            <v>BLUFF DALE ISD</v>
          </cell>
        </row>
        <row r="391">
          <cell r="A391" t="str">
            <v>072908</v>
          </cell>
          <cell r="B391" t="str">
            <v>HUCKABAY ISD</v>
          </cell>
        </row>
        <row r="392">
          <cell r="A392" t="str">
            <v>072909</v>
          </cell>
          <cell r="B392" t="str">
            <v>LINGLEVILLE ISD</v>
          </cell>
        </row>
        <row r="393">
          <cell r="A393" t="str">
            <v>072910</v>
          </cell>
          <cell r="B393" t="str">
            <v>MORGAN MILL ISD</v>
          </cell>
        </row>
        <row r="394">
          <cell r="A394" t="str">
            <v>073901</v>
          </cell>
          <cell r="B394" t="str">
            <v>CHILTON ISD</v>
          </cell>
        </row>
        <row r="395">
          <cell r="A395" t="str">
            <v>073903</v>
          </cell>
          <cell r="B395" t="str">
            <v>MARLIN ISD</v>
          </cell>
        </row>
        <row r="396">
          <cell r="A396" t="str">
            <v>073904</v>
          </cell>
          <cell r="B396" t="str">
            <v>WESTPHALIA ISD</v>
          </cell>
        </row>
        <row r="397">
          <cell r="A397" t="str">
            <v>073905</v>
          </cell>
          <cell r="B397" t="str">
            <v>ROSEBUD-LOTT ISD</v>
          </cell>
        </row>
        <row r="398">
          <cell r="A398" t="str">
            <v>074903</v>
          </cell>
          <cell r="B398" t="str">
            <v>BONHAM ISD</v>
          </cell>
        </row>
        <row r="399">
          <cell r="A399" t="str">
            <v>074904</v>
          </cell>
          <cell r="B399" t="str">
            <v>DODD CITY ISD</v>
          </cell>
        </row>
        <row r="400">
          <cell r="A400" t="str">
            <v>074905</v>
          </cell>
          <cell r="B400" t="str">
            <v>ECTOR ISD</v>
          </cell>
        </row>
        <row r="401">
          <cell r="A401" t="str">
            <v>074907</v>
          </cell>
          <cell r="B401" t="str">
            <v>HONEY GROVE ISD</v>
          </cell>
        </row>
        <row r="402">
          <cell r="A402" t="str">
            <v>074909</v>
          </cell>
          <cell r="B402" t="str">
            <v>LEONARD ISD</v>
          </cell>
        </row>
        <row r="403">
          <cell r="A403" t="str">
            <v>074911</v>
          </cell>
          <cell r="B403" t="str">
            <v>SAVOY ISD</v>
          </cell>
        </row>
        <row r="404">
          <cell r="A404" t="str">
            <v>074912</v>
          </cell>
          <cell r="B404" t="str">
            <v>TRENTON ISD</v>
          </cell>
        </row>
        <row r="405">
          <cell r="A405" t="str">
            <v>074917</v>
          </cell>
          <cell r="B405" t="str">
            <v>SAM RAYBURN ISD</v>
          </cell>
        </row>
        <row r="406">
          <cell r="A406" t="str">
            <v>075901</v>
          </cell>
          <cell r="B406" t="str">
            <v>FLATONIA ISD</v>
          </cell>
        </row>
        <row r="407">
          <cell r="A407" t="str">
            <v>075902</v>
          </cell>
          <cell r="B407" t="str">
            <v>LA GRANGE ISD</v>
          </cell>
        </row>
        <row r="408">
          <cell r="A408" t="str">
            <v>075903</v>
          </cell>
          <cell r="B408" t="str">
            <v>SCHULENBURG ISD</v>
          </cell>
        </row>
        <row r="409">
          <cell r="A409" t="str">
            <v>075906</v>
          </cell>
          <cell r="B409" t="str">
            <v>FAYETTEVILLE ISD</v>
          </cell>
        </row>
        <row r="410">
          <cell r="A410" t="str">
            <v>075908</v>
          </cell>
          <cell r="B410" t="str">
            <v>ROUND TOP-CARMINE ISD</v>
          </cell>
        </row>
        <row r="411">
          <cell r="A411" t="str">
            <v>076903</v>
          </cell>
          <cell r="B411" t="str">
            <v>ROBY CISD</v>
          </cell>
        </row>
        <row r="412">
          <cell r="A412" t="str">
            <v>076904</v>
          </cell>
          <cell r="B412" t="str">
            <v>ROTAN ISD</v>
          </cell>
        </row>
        <row r="413">
          <cell r="A413" t="str">
            <v>077901</v>
          </cell>
          <cell r="B413" t="str">
            <v>FLOYDADA ISD</v>
          </cell>
        </row>
        <row r="414">
          <cell r="A414" t="str">
            <v>077902</v>
          </cell>
          <cell r="B414" t="str">
            <v>LOCKNEY ISD</v>
          </cell>
        </row>
        <row r="415">
          <cell r="A415" t="str">
            <v>078901</v>
          </cell>
          <cell r="B415" t="str">
            <v>CROWELL ISD</v>
          </cell>
        </row>
        <row r="416">
          <cell r="A416" t="str">
            <v>079901</v>
          </cell>
          <cell r="B416" t="str">
            <v>LAMAR CISD</v>
          </cell>
        </row>
        <row r="417">
          <cell r="A417" t="str">
            <v>079906</v>
          </cell>
          <cell r="B417" t="str">
            <v>NEEDVILLE ISD</v>
          </cell>
        </row>
        <row r="418">
          <cell r="A418" t="str">
            <v>079907</v>
          </cell>
          <cell r="B418" t="str">
            <v>FORT BEND ISD</v>
          </cell>
        </row>
        <row r="419">
          <cell r="A419" t="str">
            <v>079908</v>
          </cell>
          <cell r="B419" t="str">
            <v>KENDLETON ISD</v>
          </cell>
        </row>
        <row r="420">
          <cell r="A420" t="str">
            <v>079910</v>
          </cell>
          <cell r="B420" t="str">
            <v>STAFFORD MSD</v>
          </cell>
        </row>
        <row r="421">
          <cell r="A421" t="str">
            <v>080901</v>
          </cell>
          <cell r="B421" t="str">
            <v>MOUNT VERNON ISD</v>
          </cell>
        </row>
        <row r="422">
          <cell r="A422" t="str">
            <v>081902</v>
          </cell>
          <cell r="B422" t="str">
            <v>FAIRFIELD ISD</v>
          </cell>
        </row>
        <row r="423">
          <cell r="A423" t="str">
            <v>081904</v>
          </cell>
          <cell r="B423" t="str">
            <v>TEAGUE ISD</v>
          </cell>
        </row>
        <row r="424">
          <cell r="A424" t="str">
            <v>081905</v>
          </cell>
          <cell r="B424" t="str">
            <v>WORTHAM ISD</v>
          </cell>
        </row>
        <row r="425">
          <cell r="A425" t="str">
            <v>081906</v>
          </cell>
          <cell r="B425" t="str">
            <v>DEW ISD</v>
          </cell>
        </row>
        <row r="426">
          <cell r="A426" t="str">
            <v>082902</v>
          </cell>
          <cell r="B426" t="str">
            <v>DILLEY ISD</v>
          </cell>
        </row>
        <row r="427">
          <cell r="A427" t="str">
            <v>082903</v>
          </cell>
          <cell r="B427" t="str">
            <v>PEARSALL ISD</v>
          </cell>
        </row>
        <row r="428">
          <cell r="A428" t="str">
            <v>083901</v>
          </cell>
          <cell r="B428" t="str">
            <v>SEAGRAVES ISD</v>
          </cell>
        </row>
        <row r="429">
          <cell r="A429" t="str">
            <v>083902</v>
          </cell>
          <cell r="B429" t="str">
            <v>LOOP ISD</v>
          </cell>
        </row>
        <row r="430">
          <cell r="A430" t="str">
            <v>083903</v>
          </cell>
          <cell r="B430" t="str">
            <v>SEMINOLE ISD</v>
          </cell>
        </row>
        <row r="431">
          <cell r="A431" t="str">
            <v>084505</v>
          </cell>
          <cell r="B431" t="str">
            <v>TEXAS A &amp; M UNIVERSITY AT GALVESTON</v>
          </cell>
        </row>
        <row r="432">
          <cell r="A432" t="str">
            <v>084801</v>
          </cell>
          <cell r="B432" t="str">
            <v>MAINLAND PREPARATORY ACADEMY</v>
          </cell>
        </row>
        <row r="433">
          <cell r="A433" t="str">
            <v>084802</v>
          </cell>
          <cell r="B433" t="str">
            <v>ODYSSEY ACADEMY INC</v>
          </cell>
        </row>
        <row r="434">
          <cell r="A434" t="str">
            <v>084804</v>
          </cell>
          <cell r="B434" t="str">
            <v>AMBASSADORS PREPARATORY ACADEMY</v>
          </cell>
        </row>
        <row r="435">
          <cell r="A435" t="str">
            <v>084901</v>
          </cell>
          <cell r="B435" t="str">
            <v>DICKINSON ISD</v>
          </cell>
        </row>
        <row r="436">
          <cell r="A436" t="str">
            <v>084902</v>
          </cell>
          <cell r="B436" t="str">
            <v>GALVESTON ISD</v>
          </cell>
        </row>
        <row r="437">
          <cell r="A437" t="str">
            <v>084903</v>
          </cell>
          <cell r="B437" t="str">
            <v>HIGH ISLAND ISD</v>
          </cell>
        </row>
        <row r="438">
          <cell r="A438" t="str">
            <v>084904</v>
          </cell>
          <cell r="B438" t="str">
            <v>LA MARQUE ISD</v>
          </cell>
        </row>
        <row r="439">
          <cell r="A439" t="str">
            <v>084906</v>
          </cell>
          <cell r="B439" t="str">
            <v>TEXAS CITY ISD</v>
          </cell>
        </row>
        <row r="440">
          <cell r="A440" t="str">
            <v>084908</v>
          </cell>
          <cell r="B440" t="str">
            <v>HITCHCOCK ISD</v>
          </cell>
        </row>
        <row r="441">
          <cell r="A441" t="str">
            <v>084909</v>
          </cell>
          <cell r="B441" t="str">
            <v>SANTA FE ISD</v>
          </cell>
        </row>
        <row r="442">
          <cell r="A442" t="str">
            <v>084910</v>
          </cell>
          <cell r="B442" t="str">
            <v>CLEAR CREEK ISD</v>
          </cell>
        </row>
        <row r="443">
          <cell r="A443" t="str">
            <v>084911</v>
          </cell>
          <cell r="B443" t="str">
            <v>FRIENDSWOOD ISD</v>
          </cell>
        </row>
        <row r="444">
          <cell r="A444" t="str">
            <v>085902</v>
          </cell>
          <cell r="B444" t="str">
            <v>POST ISD</v>
          </cell>
        </row>
        <row r="445">
          <cell r="A445" t="str">
            <v>085903</v>
          </cell>
          <cell r="B445" t="str">
            <v>SOUTHLAND ISD</v>
          </cell>
        </row>
        <row r="446">
          <cell r="A446" t="str">
            <v>086024</v>
          </cell>
          <cell r="B446" t="str">
            <v>DOSS CONSOLIDATED CSD</v>
          </cell>
        </row>
        <row r="447">
          <cell r="A447" t="str">
            <v>086901</v>
          </cell>
          <cell r="B447" t="str">
            <v>FREDERICKSBURG ISD</v>
          </cell>
        </row>
        <row r="448">
          <cell r="A448" t="str">
            <v>086902</v>
          </cell>
          <cell r="B448" t="str">
            <v>HARPER ISD</v>
          </cell>
        </row>
        <row r="449">
          <cell r="A449" t="str">
            <v>087901</v>
          </cell>
          <cell r="B449" t="str">
            <v>GLASSCOCK COUNTY ISD</v>
          </cell>
        </row>
        <row r="450">
          <cell r="A450" t="str">
            <v>088902</v>
          </cell>
          <cell r="B450" t="str">
            <v>GOLIAD ISD</v>
          </cell>
        </row>
        <row r="451">
          <cell r="A451" t="str">
            <v>089901</v>
          </cell>
          <cell r="B451" t="str">
            <v>GONZALES ISD</v>
          </cell>
        </row>
        <row r="452">
          <cell r="A452" t="str">
            <v>089903</v>
          </cell>
          <cell r="B452" t="str">
            <v>NIXON-SMILEY CISD</v>
          </cell>
        </row>
        <row r="453">
          <cell r="A453" t="str">
            <v>089905</v>
          </cell>
          <cell r="B453" t="str">
            <v>WAELDER ISD</v>
          </cell>
        </row>
        <row r="454">
          <cell r="A454" t="str">
            <v>090902</v>
          </cell>
          <cell r="B454" t="str">
            <v>LEFORS ISD</v>
          </cell>
        </row>
        <row r="455">
          <cell r="A455" t="str">
            <v>090903</v>
          </cell>
          <cell r="B455" t="str">
            <v>MCLEAN ISD</v>
          </cell>
        </row>
        <row r="456">
          <cell r="A456" t="str">
            <v>090904</v>
          </cell>
          <cell r="B456" t="str">
            <v>PAMPA ISD</v>
          </cell>
        </row>
        <row r="457">
          <cell r="A457" t="str">
            <v>090905</v>
          </cell>
          <cell r="B457" t="str">
            <v>GRANDVIEW-HOPKINS ISD</v>
          </cell>
        </row>
        <row r="458">
          <cell r="A458" t="str">
            <v>091901</v>
          </cell>
          <cell r="B458" t="str">
            <v>BELLS ISD</v>
          </cell>
        </row>
        <row r="459">
          <cell r="A459" t="str">
            <v>091902</v>
          </cell>
          <cell r="B459" t="str">
            <v>COLLINSVILLE ISD</v>
          </cell>
        </row>
        <row r="460">
          <cell r="A460" t="str">
            <v>091903</v>
          </cell>
          <cell r="B460" t="str">
            <v>DENISON ISD</v>
          </cell>
        </row>
        <row r="461">
          <cell r="A461" t="str">
            <v>091905</v>
          </cell>
          <cell r="B461" t="str">
            <v>HOWE ISD</v>
          </cell>
        </row>
        <row r="462">
          <cell r="A462" t="str">
            <v>091906</v>
          </cell>
          <cell r="B462" t="str">
            <v>SHERMAN ISD</v>
          </cell>
        </row>
        <row r="463">
          <cell r="A463" t="str">
            <v>091907</v>
          </cell>
          <cell r="B463" t="str">
            <v>TIOGA ISD</v>
          </cell>
        </row>
        <row r="464">
          <cell r="A464" t="str">
            <v>091908</v>
          </cell>
          <cell r="B464" t="str">
            <v>VAN ALSTYNE ISD</v>
          </cell>
        </row>
        <row r="465">
          <cell r="A465" t="str">
            <v>091909</v>
          </cell>
          <cell r="B465" t="str">
            <v>WHITESBORO ISD</v>
          </cell>
        </row>
        <row r="466">
          <cell r="A466" t="str">
            <v>091910</v>
          </cell>
          <cell r="B466" t="str">
            <v>WHITEWRIGHT ISD</v>
          </cell>
        </row>
        <row r="467">
          <cell r="A467" t="str">
            <v>091913</v>
          </cell>
          <cell r="B467" t="str">
            <v>POTTSBORO ISD</v>
          </cell>
        </row>
        <row r="468">
          <cell r="A468" t="str">
            <v>091914</v>
          </cell>
          <cell r="B468" t="str">
            <v>S AND S CISD</v>
          </cell>
        </row>
        <row r="469">
          <cell r="A469" t="str">
            <v>091917</v>
          </cell>
          <cell r="B469" t="str">
            <v>GUNTER ISD</v>
          </cell>
        </row>
        <row r="470">
          <cell r="A470" t="str">
            <v>091918</v>
          </cell>
          <cell r="B470" t="str">
            <v>TOM BEAN ISD</v>
          </cell>
        </row>
        <row r="471">
          <cell r="A471" t="str">
            <v>092801</v>
          </cell>
          <cell r="B471" t="str">
            <v>EAST TEXAS CHARTER SCHOOLS</v>
          </cell>
        </row>
        <row r="472">
          <cell r="A472" t="str">
            <v>092901</v>
          </cell>
          <cell r="B472" t="str">
            <v>GLADEWATER ISD</v>
          </cell>
        </row>
        <row r="473">
          <cell r="A473" t="str">
            <v>092902</v>
          </cell>
          <cell r="B473" t="str">
            <v>KILGORE ISD</v>
          </cell>
        </row>
        <row r="474">
          <cell r="A474" t="str">
            <v>092903</v>
          </cell>
          <cell r="B474" t="str">
            <v>LONGVIEW ISD</v>
          </cell>
        </row>
        <row r="475">
          <cell r="A475" t="str">
            <v>092904</v>
          </cell>
          <cell r="B475" t="str">
            <v>PINE TREE ISD</v>
          </cell>
        </row>
        <row r="476">
          <cell r="A476" t="str">
            <v>092906</v>
          </cell>
          <cell r="B476" t="str">
            <v>SABINE ISD</v>
          </cell>
        </row>
        <row r="477">
          <cell r="A477" t="str">
            <v>092907</v>
          </cell>
          <cell r="B477" t="str">
            <v>SPRING HILL ISD</v>
          </cell>
        </row>
        <row r="478">
          <cell r="A478" t="str">
            <v>092908</v>
          </cell>
          <cell r="B478" t="str">
            <v>WHITE OAK ISD</v>
          </cell>
        </row>
        <row r="479">
          <cell r="A479" t="str">
            <v>093901</v>
          </cell>
          <cell r="B479" t="str">
            <v>ANDERSON-SHIRO CISD</v>
          </cell>
        </row>
        <row r="480">
          <cell r="A480" t="str">
            <v>093903</v>
          </cell>
          <cell r="B480" t="str">
            <v>IOLA ISD</v>
          </cell>
        </row>
        <row r="481">
          <cell r="A481" t="str">
            <v>093904</v>
          </cell>
          <cell r="B481" t="str">
            <v>NAVASOTA ISD</v>
          </cell>
        </row>
        <row r="482">
          <cell r="A482" t="str">
            <v>093905</v>
          </cell>
          <cell r="B482" t="str">
            <v>RICHARDS ISD</v>
          </cell>
        </row>
        <row r="483">
          <cell r="A483" t="str">
            <v>094901</v>
          </cell>
          <cell r="B483" t="str">
            <v>SEGUIN ISD</v>
          </cell>
        </row>
        <row r="484">
          <cell r="A484" t="str">
            <v>094902</v>
          </cell>
          <cell r="B484" t="str">
            <v>SCHERTZ-CIBOLO-U CITY ISD</v>
          </cell>
        </row>
        <row r="485">
          <cell r="A485" t="str">
            <v>094903</v>
          </cell>
          <cell r="B485" t="str">
            <v>NAVARRO ISD</v>
          </cell>
        </row>
        <row r="486">
          <cell r="A486" t="str">
            <v>094904</v>
          </cell>
          <cell r="B486" t="str">
            <v>MARION ISD</v>
          </cell>
        </row>
        <row r="487">
          <cell r="A487" t="str">
            <v>095901</v>
          </cell>
          <cell r="B487" t="str">
            <v>ABERNATHY ISD</v>
          </cell>
        </row>
        <row r="488">
          <cell r="A488" t="str">
            <v>095902</v>
          </cell>
          <cell r="B488" t="str">
            <v>COTTON CENTER ISD</v>
          </cell>
        </row>
        <row r="489">
          <cell r="A489" t="str">
            <v>095903</v>
          </cell>
          <cell r="B489" t="str">
            <v>HALE CENTER ISD</v>
          </cell>
        </row>
        <row r="490">
          <cell r="A490" t="str">
            <v>095904</v>
          </cell>
          <cell r="B490" t="str">
            <v>PETERSBURG ISD</v>
          </cell>
        </row>
        <row r="491">
          <cell r="A491" t="str">
            <v>095905</v>
          </cell>
          <cell r="B491" t="str">
            <v>PLAINVIEW ISD</v>
          </cell>
        </row>
        <row r="492">
          <cell r="A492" t="str">
            <v>096904</v>
          </cell>
          <cell r="B492" t="str">
            <v>MEMPHIS ISD</v>
          </cell>
        </row>
        <row r="493">
          <cell r="A493" t="str">
            <v>096905</v>
          </cell>
          <cell r="B493" t="str">
            <v>TURKEY-QUITAQUE ISD</v>
          </cell>
        </row>
        <row r="494">
          <cell r="A494" t="str">
            <v>097902</v>
          </cell>
          <cell r="B494" t="str">
            <v>HAMILTON ISD</v>
          </cell>
        </row>
        <row r="495">
          <cell r="A495" t="str">
            <v>097903</v>
          </cell>
          <cell r="B495" t="str">
            <v>HICO ISD</v>
          </cell>
        </row>
        <row r="496">
          <cell r="A496" t="str">
            <v>098901</v>
          </cell>
          <cell r="B496" t="str">
            <v>GRUVER ISD</v>
          </cell>
        </row>
        <row r="497">
          <cell r="A497" t="str">
            <v>098903</v>
          </cell>
          <cell r="B497" t="str">
            <v>PRINGLE-MORSE CISD</v>
          </cell>
        </row>
        <row r="498">
          <cell r="A498" t="str">
            <v>098904</v>
          </cell>
          <cell r="B498" t="str">
            <v>SPEARMAN ISD</v>
          </cell>
        </row>
        <row r="499">
          <cell r="A499" t="str">
            <v>099902</v>
          </cell>
          <cell r="B499" t="str">
            <v>CHILLICOTHE ISD</v>
          </cell>
        </row>
        <row r="500">
          <cell r="A500" t="str">
            <v>099903</v>
          </cell>
          <cell r="B500" t="str">
            <v>QUANAH ISD</v>
          </cell>
        </row>
        <row r="501">
          <cell r="A501" t="str">
            <v>100903</v>
          </cell>
          <cell r="B501" t="str">
            <v>KOUNTZE ISD</v>
          </cell>
        </row>
        <row r="502">
          <cell r="A502" t="str">
            <v>100904</v>
          </cell>
          <cell r="B502" t="str">
            <v>SILSBEE ISD</v>
          </cell>
        </row>
        <row r="503">
          <cell r="A503" t="str">
            <v>100905</v>
          </cell>
          <cell r="B503" t="str">
            <v>HARDIN-JEFFERSON ISD</v>
          </cell>
        </row>
        <row r="504">
          <cell r="A504" t="str">
            <v>100907</v>
          </cell>
          <cell r="B504" t="str">
            <v>LUMBERTON ISD</v>
          </cell>
        </row>
        <row r="505">
          <cell r="A505" t="str">
            <v>100908</v>
          </cell>
          <cell r="B505" t="str">
            <v>WEST HARDIN COUNTY CISD</v>
          </cell>
        </row>
        <row r="506">
          <cell r="A506" t="str">
            <v>101000</v>
          </cell>
          <cell r="B506" t="str">
            <v>HARRIS COUNTY DEPT OF ED</v>
          </cell>
        </row>
        <row r="507">
          <cell r="A507" t="str">
            <v>101801</v>
          </cell>
          <cell r="B507" t="str">
            <v>MEDICAL CENTER CHARTER SCHOOL</v>
          </cell>
        </row>
        <row r="508">
          <cell r="A508" t="str">
            <v>101802</v>
          </cell>
          <cell r="B508" t="str">
            <v>SER-NINOS CHARTER SCHOOL</v>
          </cell>
        </row>
        <row r="509">
          <cell r="A509" t="str">
            <v>101803</v>
          </cell>
          <cell r="B509" t="str">
            <v>WEST HOUSTON CHARTER SCHOOL</v>
          </cell>
        </row>
        <row r="510">
          <cell r="A510" t="str">
            <v>101804</v>
          </cell>
          <cell r="B510" t="str">
            <v>GEORGE I SANCHEZ CHARTER</v>
          </cell>
        </row>
        <row r="511">
          <cell r="A511" t="str">
            <v>101805</v>
          </cell>
          <cell r="B511" t="str">
            <v>GIRLS &amp; BOYS PREP ACADEMY</v>
          </cell>
        </row>
        <row r="512">
          <cell r="A512" t="str">
            <v>101806</v>
          </cell>
          <cell r="B512" t="str">
            <v>RAUL YZAGUIRRE SCHOOL FOR SUCCESS</v>
          </cell>
        </row>
        <row r="513">
          <cell r="A513" t="str">
            <v>101807</v>
          </cell>
          <cell r="B513" t="str">
            <v>UNIVERSITY OF HOUSTON CHARTER SCHOOL</v>
          </cell>
        </row>
        <row r="514">
          <cell r="A514" t="str">
            <v>101809</v>
          </cell>
          <cell r="B514" t="str">
            <v>BAY AREA CHARTER INC</v>
          </cell>
        </row>
        <row r="515">
          <cell r="A515" t="str">
            <v>101810</v>
          </cell>
          <cell r="B515" t="str">
            <v>ACADEMY OF ACCELERATED LEARNING INC</v>
          </cell>
        </row>
        <row r="516">
          <cell r="A516" t="str">
            <v>101811</v>
          </cell>
          <cell r="B516" t="str">
            <v>EXCEL ACADEMY</v>
          </cell>
        </row>
        <row r="517">
          <cell r="A517" t="str">
            <v>101812</v>
          </cell>
          <cell r="B517" t="str">
            <v>HOUSTON CAN ACADEMY CHARTER SCHOOL</v>
          </cell>
        </row>
        <row r="518">
          <cell r="A518" t="str">
            <v>101813</v>
          </cell>
          <cell r="B518" t="str">
            <v>KIPP INC CHARTER</v>
          </cell>
        </row>
        <row r="519">
          <cell r="A519" t="str">
            <v>101814</v>
          </cell>
          <cell r="B519" t="str">
            <v>THE VARNETT PUBLIC SCHOOL</v>
          </cell>
        </row>
        <row r="520">
          <cell r="A520" t="str">
            <v>101815</v>
          </cell>
          <cell r="B520" t="str">
            <v>ALIEF MONTESSORI COMMUNITY SCHOOL</v>
          </cell>
        </row>
        <row r="521">
          <cell r="A521" t="str">
            <v>101817</v>
          </cell>
          <cell r="B521" t="str">
            <v>ALPHONSO CRUTCH'S-LIFE SUPPORT CENTER</v>
          </cell>
        </row>
        <row r="522">
          <cell r="A522" t="str">
            <v>101819</v>
          </cell>
          <cell r="B522" t="str">
            <v>AMIGOS POR VIDA-FRIENDS FOR LIFE PUB CHTR  SCH</v>
          </cell>
        </row>
        <row r="523">
          <cell r="A523" t="str">
            <v>101820</v>
          </cell>
          <cell r="B523" t="str">
            <v>BENJI'S SPECIAL EDUCATIONAL ACADEMY CHARTER SCHOOL</v>
          </cell>
        </row>
        <row r="524">
          <cell r="A524" t="str">
            <v>101821</v>
          </cell>
          <cell r="B524" t="str">
            <v>HOUSTON HEIGHTS HIGH SCHOOL</v>
          </cell>
        </row>
        <row r="525">
          <cell r="A525" t="str">
            <v>101822</v>
          </cell>
          <cell r="B525" t="str">
            <v>JAMIE'S HOUSE CHARTER SCHOOL</v>
          </cell>
        </row>
        <row r="526">
          <cell r="A526" t="str">
            <v>101823</v>
          </cell>
          <cell r="B526" t="str">
            <v>CHILDREN FIRST ACADEMY OF HOUSTON</v>
          </cell>
        </row>
        <row r="527">
          <cell r="A527" t="str">
            <v>101828</v>
          </cell>
          <cell r="B527" t="str">
            <v>HOUSTON GATEWAY ACADEMY INC</v>
          </cell>
        </row>
        <row r="528">
          <cell r="A528" t="str">
            <v>101829</v>
          </cell>
          <cell r="B528" t="str">
            <v>HOUSTON HEIGHTS LEARNING ACADEMY INC</v>
          </cell>
        </row>
        <row r="529">
          <cell r="A529" t="str">
            <v>101831</v>
          </cell>
          <cell r="B529" t="str">
            <v>JESSE JACKSON ACADEMY</v>
          </cell>
        </row>
        <row r="530">
          <cell r="A530" t="str">
            <v>101833</v>
          </cell>
          <cell r="B530" t="str">
            <v>LA AMISTAD LOVE &amp; LEARNING ACADEMY</v>
          </cell>
        </row>
        <row r="531">
          <cell r="A531" t="str">
            <v>101834</v>
          </cell>
          <cell r="B531" t="str">
            <v>NORTH HOUSTON H S FOR BUSINESS</v>
          </cell>
        </row>
        <row r="532">
          <cell r="A532" t="str">
            <v>101837</v>
          </cell>
          <cell r="B532" t="str">
            <v>CALVIN NELMS CHARTER SCHOOLS</v>
          </cell>
        </row>
        <row r="533">
          <cell r="A533" t="str">
            <v>101838</v>
          </cell>
          <cell r="B533" t="str">
            <v>SOUTHWEST SCHOOL</v>
          </cell>
        </row>
        <row r="534">
          <cell r="A534" t="str">
            <v>101840</v>
          </cell>
          <cell r="B534" t="str">
            <v>TWO DIMENSIONS PREPARATORY ACADEMY</v>
          </cell>
        </row>
        <row r="535">
          <cell r="A535" t="str">
            <v>101842</v>
          </cell>
          <cell r="B535" t="str">
            <v>COMQUEST ACADEMY</v>
          </cell>
        </row>
        <row r="536">
          <cell r="A536" t="str">
            <v>101843</v>
          </cell>
          <cell r="B536" t="str">
            <v>GULF SHORES ACADEMY</v>
          </cell>
        </row>
        <row r="537">
          <cell r="A537" t="str">
            <v>101845</v>
          </cell>
          <cell r="B537" t="str">
            <v>YES PREPARATORY PUBLIC SCHOOLS</v>
          </cell>
        </row>
        <row r="538">
          <cell r="A538" t="str">
            <v>101846</v>
          </cell>
          <cell r="B538" t="str">
            <v>HARMONY SCIENCE ACADEMY</v>
          </cell>
        </row>
        <row r="539">
          <cell r="A539" t="str">
            <v>101847</v>
          </cell>
          <cell r="B539" t="str">
            <v>BEATRICE MAYES INSTITUTE CHARTER SCHOOL</v>
          </cell>
        </row>
        <row r="540">
          <cell r="A540" t="str">
            <v>101848</v>
          </cell>
          <cell r="B540" t="str">
            <v>NORTHWEST PREPARATORY</v>
          </cell>
        </row>
        <row r="541">
          <cell r="A541" t="str">
            <v>101849</v>
          </cell>
          <cell r="B541" t="str">
            <v>ACCELERATED INTERMEDIATE ACADEMY</v>
          </cell>
        </row>
        <row r="542">
          <cell r="A542" t="str">
            <v>101850</v>
          </cell>
          <cell r="B542" t="str">
            <v>ZOE LEARNING ACADEMY</v>
          </cell>
        </row>
        <row r="543">
          <cell r="A543" t="str">
            <v>101851</v>
          </cell>
          <cell r="B543" t="str">
            <v>HOUSTON ALTERNATIVE PREPARATORY CHARTER SCHOOL</v>
          </cell>
        </row>
        <row r="544">
          <cell r="A544" t="str">
            <v>101852</v>
          </cell>
          <cell r="B544" t="str">
            <v>JUAN B GALAVIZ CHARTER SCHOOL</v>
          </cell>
        </row>
        <row r="545">
          <cell r="A545" t="str">
            <v>101853</v>
          </cell>
          <cell r="B545" t="str">
            <v>RIPLEY HOUSE CHARTER SCHOOL</v>
          </cell>
        </row>
        <row r="546">
          <cell r="A546" t="str">
            <v>101854</v>
          </cell>
          <cell r="B546" t="str">
            <v>RICHARD MILBURN ACADEMY (SUBURBAN HOUSTON)</v>
          </cell>
        </row>
        <row r="547">
          <cell r="A547" t="str">
            <v>101855</v>
          </cell>
          <cell r="B547" t="str">
            <v>MEYERPARK ELEMENTARY</v>
          </cell>
        </row>
        <row r="548">
          <cell r="A548" t="str">
            <v>101856</v>
          </cell>
          <cell r="B548" t="str">
            <v>DRAW ACADEMY</v>
          </cell>
        </row>
        <row r="549">
          <cell r="A549" t="str">
            <v>101857</v>
          </cell>
          <cell r="B549" t="str">
            <v>HARMONY SCHOOL OF INNOVATION</v>
          </cell>
        </row>
        <row r="550">
          <cell r="A550" t="str">
            <v>101858</v>
          </cell>
          <cell r="B550" t="str">
            <v>HARMONY SCHOOL OF EXCELLENCE</v>
          </cell>
        </row>
        <row r="551">
          <cell r="A551" t="str">
            <v>101859</v>
          </cell>
          <cell r="B551" t="str">
            <v>STEPPING STONES CHARTER EL</v>
          </cell>
        </row>
        <row r="552">
          <cell r="A552" t="str">
            <v>101860</v>
          </cell>
          <cell r="B552" t="str">
            <v>KIPP SOUTHEAST HOUSTON</v>
          </cell>
        </row>
        <row r="553">
          <cell r="A553" t="str">
            <v>101861</v>
          </cell>
          <cell r="B553" t="str">
            <v>THE RHODES SCHOOL</v>
          </cell>
        </row>
        <row r="554">
          <cell r="A554" t="str">
            <v>101862</v>
          </cell>
          <cell r="B554" t="str">
            <v>HARMONY SCHOOL OF SCIENCE - HOUSTON</v>
          </cell>
        </row>
        <row r="555">
          <cell r="A555" t="str">
            <v>101902</v>
          </cell>
          <cell r="B555" t="str">
            <v>ALDINE ISD</v>
          </cell>
        </row>
        <row r="556">
          <cell r="A556" t="str">
            <v>101903</v>
          </cell>
          <cell r="B556" t="str">
            <v>ALIEF ISD</v>
          </cell>
        </row>
        <row r="557">
          <cell r="A557" t="str">
            <v>101905</v>
          </cell>
          <cell r="B557" t="str">
            <v>CHANNELVIEW ISD</v>
          </cell>
        </row>
        <row r="558">
          <cell r="A558" t="str">
            <v>101906</v>
          </cell>
          <cell r="B558" t="str">
            <v>CROSBY ISD</v>
          </cell>
        </row>
        <row r="559">
          <cell r="A559" t="str">
            <v>101907</v>
          </cell>
          <cell r="B559" t="str">
            <v>CYPRESS-FAIRBANKS ISD</v>
          </cell>
        </row>
        <row r="560">
          <cell r="A560" t="str">
            <v>101908</v>
          </cell>
          <cell r="B560" t="str">
            <v>DEER PARK ISD</v>
          </cell>
        </row>
        <row r="561">
          <cell r="A561" t="str">
            <v>101909</v>
          </cell>
          <cell r="B561" t="str">
            <v>NORTH FOREST ISD</v>
          </cell>
        </row>
        <row r="562">
          <cell r="A562" t="str">
            <v>101910</v>
          </cell>
          <cell r="B562" t="str">
            <v>GALENA PARK ISD</v>
          </cell>
        </row>
        <row r="563">
          <cell r="A563" t="str">
            <v>101911</v>
          </cell>
          <cell r="B563" t="str">
            <v>GOOSE CREEK CISD</v>
          </cell>
        </row>
        <row r="564">
          <cell r="A564" t="str">
            <v>101912</v>
          </cell>
          <cell r="B564" t="str">
            <v>HOUSTON ISD</v>
          </cell>
        </row>
        <row r="565">
          <cell r="A565" t="str">
            <v>101913</v>
          </cell>
          <cell r="B565" t="str">
            <v>HUMBLE ISD</v>
          </cell>
        </row>
        <row r="566">
          <cell r="A566" t="str">
            <v>101914</v>
          </cell>
          <cell r="B566" t="str">
            <v>KATY ISD</v>
          </cell>
        </row>
        <row r="567">
          <cell r="A567" t="str">
            <v>101915</v>
          </cell>
          <cell r="B567" t="str">
            <v>KLEIN ISD</v>
          </cell>
        </row>
        <row r="568">
          <cell r="A568" t="str">
            <v>101916</v>
          </cell>
          <cell r="B568" t="str">
            <v>LA PORTE ISD</v>
          </cell>
        </row>
        <row r="569">
          <cell r="A569" t="str">
            <v>101917</v>
          </cell>
          <cell r="B569" t="str">
            <v>PASADENA ISD</v>
          </cell>
        </row>
        <row r="570">
          <cell r="A570" t="str">
            <v>101919</v>
          </cell>
          <cell r="B570" t="str">
            <v>SPRING ISD</v>
          </cell>
        </row>
        <row r="571">
          <cell r="A571" t="str">
            <v>101920</v>
          </cell>
          <cell r="B571" t="str">
            <v>SPRING BRANCH ISD</v>
          </cell>
        </row>
        <row r="572">
          <cell r="A572" t="str">
            <v>101921</v>
          </cell>
          <cell r="B572" t="str">
            <v>TOMBALL ISD</v>
          </cell>
        </row>
        <row r="573">
          <cell r="A573" t="str">
            <v>101924</v>
          </cell>
          <cell r="B573" t="str">
            <v>SHELDON ISD</v>
          </cell>
        </row>
        <row r="574">
          <cell r="A574" t="str">
            <v>101925</v>
          </cell>
          <cell r="B574" t="str">
            <v>HUFFMAN ISD</v>
          </cell>
        </row>
        <row r="575">
          <cell r="A575" t="str">
            <v>102901</v>
          </cell>
          <cell r="B575" t="str">
            <v>KARNACK ISD</v>
          </cell>
        </row>
        <row r="576">
          <cell r="A576" t="str">
            <v>102902</v>
          </cell>
          <cell r="B576" t="str">
            <v>MARSHALL ISD</v>
          </cell>
        </row>
        <row r="577">
          <cell r="A577" t="str">
            <v>102903</v>
          </cell>
          <cell r="B577" t="str">
            <v>WASKOM ISD</v>
          </cell>
        </row>
        <row r="578">
          <cell r="A578" t="str">
            <v>102904</v>
          </cell>
          <cell r="B578" t="str">
            <v>HALLSVILLE ISD</v>
          </cell>
        </row>
        <row r="579">
          <cell r="A579" t="str">
            <v>102905</v>
          </cell>
          <cell r="B579" t="str">
            <v>HARLETON ISD</v>
          </cell>
        </row>
        <row r="580">
          <cell r="A580" t="str">
            <v>102906</v>
          </cell>
          <cell r="B580" t="str">
            <v>ELYSIAN FIELDS ISD</v>
          </cell>
        </row>
        <row r="581">
          <cell r="A581" t="str">
            <v>103901</v>
          </cell>
          <cell r="B581" t="str">
            <v>CHANNING ISD</v>
          </cell>
        </row>
        <row r="582">
          <cell r="A582" t="str">
            <v>103902</v>
          </cell>
          <cell r="B582" t="str">
            <v>HARTLEY ISD</v>
          </cell>
        </row>
        <row r="583">
          <cell r="A583" t="str">
            <v>104901</v>
          </cell>
          <cell r="B583" t="str">
            <v>HASKELL CISD</v>
          </cell>
        </row>
        <row r="584">
          <cell r="A584" t="str">
            <v>104903</v>
          </cell>
          <cell r="B584" t="str">
            <v>RULE ISD</v>
          </cell>
        </row>
        <row r="585">
          <cell r="A585" t="str">
            <v>104907</v>
          </cell>
          <cell r="B585" t="str">
            <v>PAINT CREEK ISD</v>
          </cell>
        </row>
        <row r="586">
          <cell r="A586" t="str">
            <v>105801</v>
          </cell>
          <cell r="B586" t="str">
            <v>KATHERINE ANNE PORTER SCHOOL</v>
          </cell>
        </row>
        <row r="587">
          <cell r="A587" t="str">
            <v>105802</v>
          </cell>
          <cell r="B587" t="str">
            <v>TEXAS PREPARATORY SCHOOL</v>
          </cell>
        </row>
        <row r="588">
          <cell r="A588" t="str">
            <v>105902</v>
          </cell>
          <cell r="B588" t="str">
            <v>SAN MARCOS CISD</v>
          </cell>
        </row>
        <row r="589">
          <cell r="A589" t="str">
            <v>105904</v>
          </cell>
          <cell r="B589" t="str">
            <v>DRIPPING SPRINGS ISD</v>
          </cell>
        </row>
        <row r="590">
          <cell r="A590" t="str">
            <v>105905</v>
          </cell>
          <cell r="B590" t="str">
            <v>WIMBERLEY ISD</v>
          </cell>
        </row>
        <row r="591">
          <cell r="A591" t="str">
            <v>105906</v>
          </cell>
          <cell r="B591" t="str">
            <v>HAYS CISD</v>
          </cell>
        </row>
        <row r="592">
          <cell r="A592" t="str">
            <v>106901</v>
          </cell>
          <cell r="B592" t="str">
            <v>CANADIAN ISD</v>
          </cell>
        </row>
        <row r="593">
          <cell r="A593" t="str">
            <v>107901</v>
          </cell>
          <cell r="B593" t="str">
            <v>ATHENS ISD</v>
          </cell>
        </row>
        <row r="594">
          <cell r="A594" t="str">
            <v>107902</v>
          </cell>
          <cell r="B594" t="str">
            <v>BROWNSBORO ISD</v>
          </cell>
        </row>
        <row r="595">
          <cell r="A595" t="str">
            <v>107904</v>
          </cell>
          <cell r="B595" t="str">
            <v>CROSS ROADS ISD</v>
          </cell>
        </row>
        <row r="596">
          <cell r="A596" t="str">
            <v>107905</v>
          </cell>
          <cell r="B596" t="str">
            <v>EUSTACE ISD</v>
          </cell>
        </row>
        <row r="597">
          <cell r="A597" t="str">
            <v>107906</v>
          </cell>
          <cell r="B597" t="str">
            <v>MALAKOFF ISD</v>
          </cell>
        </row>
        <row r="598">
          <cell r="A598" t="str">
            <v>107907</v>
          </cell>
          <cell r="B598" t="str">
            <v>TRINIDAD ISD</v>
          </cell>
        </row>
        <row r="599">
          <cell r="A599" t="str">
            <v>107908</v>
          </cell>
          <cell r="B599" t="str">
            <v>MURCHISON ISD</v>
          </cell>
        </row>
        <row r="600">
          <cell r="A600" t="str">
            <v>107910</v>
          </cell>
          <cell r="B600" t="str">
            <v>LAPOYNOR ISD</v>
          </cell>
        </row>
        <row r="601">
          <cell r="A601" t="str">
            <v>108902</v>
          </cell>
          <cell r="B601" t="str">
            <v>DONNA ISD</v>
          </cell>
        </row>
        <row r="602">
          <cell r="A602" t="str">
            <v>108903</v>
          </cell>
          <cell r="B602" t="str">
            <v>EDCOUCH-ELSA ISD</v>
          </cell>
        </row>
        <row r="603">
          <cell r="A603" t="str">
            <v>108904</v>
          </cell>
          <cell r="B603" t="str">
            <v>EDINBURG CISD</v>
          </cell>
        </row>
        <row r="604">
          <cell r="A604" t="str">
            <v>108905</v>
          </cell>
          <cell r="B604" t="str">
            <v>HIDALGO ISD</v>
          </cell>
        </row>
        <row r="605">
          <cell r="A605" t="str">
            <v>108906</v>
          </cell>
          <cell r="B605" t="str">
            <v>MCALLEN ISD</v>
          </cell>
        </row>
        <row r="606">
          <cell r="A606" t="str">
            <v>108907</v>
          </cell>
          <cell r="B606" t="str">
            <v>MERCEDES ISD</v>
          </cell>
        </row>
        <row r="607">
          <cell r="A607" t="str">
            <v>108908</v>
          </cell>
          <cell r="B607" t="str">
            <v>MISSION CISD</v>
          </cell>
        </row>
        <row r="608">
          <cell r="A608" t="str">
            <v>108909</v>
          </cell>
          <cell r="B608" t="str">
            <v>PHARR-SAN JUAN-ALAMO ISD</v>
          </cell>
        </row>
        <row r="609">
          <cell r="A609" t="str">
            <v>108910</v>
          </cell>
          <cell r="B609" t="str">
            <v>PROGRESO ISD</v>
          </cell>
        </row>
        <row r="610">
          <cell r="A610" t="str">
            <v>108911</v>
          </cell>
          <cell r="B610" t="str">
            <v>SHARYLAND ISD</v>
          </cell>
        </row>
        <row r="611">
          <cell r="A611" t="str">
            <v>108912</v>
          </cell>
          <cell r="B611" t="str">
            <v>LA JOYA ISD</v>
          </cell>
        </row>
        <row r="612">
          <cell r="A612" t="str">
            <v>108913</v>
          </cell>
          <cell r="B612" t="str">
            <v>WESLACO ISD</v>
          </cell>
        </row>
        <row r="613">
          <cell r="A613" t="str">
            <v>108914</v>
          </cell>
          <cell r="B613" t="str">
            <v>LA VILLA ISD</v>
          </cell>
        </row>
        <row r="614">
          <cell r="A614" t="str">
            <v>108915</v>
          </cell>
          <cell r="B614" t="str">
            <v>MONTE ALTO ISD</v>
          </cell>
        </row>
        <row r="615">
          <cell r="A615" t="str">
            <v>108916</v>
          </cell>
          <cell r="B615" t="str">
            <v>VALLEY VIEW ISD</v>
          </cell>
        </row>
        <row r="616">
          <cell r="A616" t="str">
            <v>109901</v>
          </cell>
          <cell r="B616" t="str">
            <v>ABBOTT ISD</v>
          </cell>
        </row>
        <row r="617">
          <cell r="A617" t="str">
            <v>109902</v>
          </cell>
          <cell r="B617" t="str">
            <v>BYNUM ISD</v>
          </cell>
        </row>
        <row r="618">
          <cell r="A618" t="str">
            <v>109903</v>
          </cell>
          <cell r="B618" t="str">
            <v>COVINGTON ISD</v>
          </cell>
        </row>
        <row r="619">
          <cell r="A619" t="str">
            <v>109904</v>
          </cell>
          <cell r="B619" t="str">
            <v>HILLSBORO ISD</v>
          </cell>
        </row>
        <row r="620">
          <cell r="A620" t="str">
            <v>109905</v>
          </cell>
          <cell r="B620" t="str">
            <v>HUBBARD ISD</v>
          </cell>
        </row>
        <row r="621">
          <cell r="A621" t="str">
            <v>109907</v>
          </cell>
          <cell r="B621" t="str">
            <v>ITASCA ISD</v>
          </cell>
        </row>
        <row r="622">
          <cell r="A622" t="str">
            <v>109908</v>
          </cell>
          <cell r="B622" t="str">
            <v>MALONE ISD</v>
          </cell>
        </row>
        <row r="623">
          <cell r="A623" t="str">
            <v>109910</v>
          </cell>
          <cell r="B623" t="str">
            <v>MOUNT CALM ISD</v>
          </cell>
        </row>
        <row r="624">
          <cell r="A624" t="str">
            <v>109911</v>
          </cell>
          <cell r="B624" t="str">
            <v>WHITNEY ISD</v>
          </cell>
        </row>
        <row r="625">
          <cell r="A625" t="str">
            <v>109912</v>
          </cell>
          <cell r="B625" t="str">
            <v>AQUILLA ISD</v>
          </cell>
        </row>
        <row r="626">
          <cell r="A626" t="str">
            <v>109913</v>
          </cell>
          <cell r="B626" t="str">
            <v>BLUM ISD</v>
          </cell>
        </row>
        <row r="627">
          <cell r="A627" t="str">
            <v>109914</v>
          </cell>
          <cell r="B627" t="str">
            <v>PENELOPE ISD</v>
          </cell>
        </row>
        <row r="628">
          <cell r="A628" t="str">
            <v>110901</v>
          </cell>
          <cell r="B628" t="str">
            <v>ANTON ISD</v>
          </cell>
        </row>
        <row r="629">
          <cell r="A629" t="str">
            <v>110902</v>
          </cell>
          <cell r="B629" t="str">
            <v>LEVELLAND ISD</v>
          </cell>
        </row>
        <row r="630">
          <cell r="A630" t="str">
            <v>110905</v>
          </cell>
          <cell r="B630" t="str">
            <v>ROPES ISD</v>
          </cell>
        </row>
        <row r="631">
          <cell r="A631" t="str">
            <v>110906</v>
          </cell>
          <cell r="B631" t="str">
            <v>SMYER ISD</v>
          </cell>
        </row>
        <row r="632">
          <cell r="A632" t="str">
            <v>110907</v>
          </cell>
          <cell r="B632" t="str">
            <v>SUNDOWN ISD</v>
          </cell>
        </row>
        <row r="633">
          <cell r="A633" t="str">
            <v>110908</v>
          </cell>
          <cell r="B633" t="str">
            <v>WHITHARRAL ISD</v>
          </cell>
        </row>
        <row r="634">
          <cell r="A634" t="str">
            <v>111901</v>
          </cell>
          <cell r="B634" t="str">
            <v>GRANBURY ISD</v>
          </cell>
        </row>
        <row r="635">
          <cell r="A635" t="str">
            <v>111902</v>
          </cell>
          <cell r="B635" t="str">
            <v>LIPAN ISD</v>
          </cell>
        </row>
        <row r="636">
          <cell r="A636" t="str">
            <v>111903</v>
          </cell>
          <cell r="B636" t="str">
            <v>TOLAR ISD</v>
          </cell>
        </row>
        <row r="637">
          <cell r="A637" t="str">
            <v>112901</v>
          </cell>
          <cell r="B637" t="str">
            <v>SULPHUR SPRINGS ISD</v>
          </cell>
        </row>
        <row r="638">
          <cell r="A638" t="str">
            <v>112905</v>
          </cell>
          <cell r="B638" t="str">
            <v>CUMBY ISD</v>
          </cell>
        </row>
        <row r="639">
          <cell r="A639" t="str">
            <v>112906</v>
          </cell>
          <cell r="B639" t="str">
            <v>NORTH HOPKINS ISD</v>
          </cell>
        </row>
        <row r="640">
          <cell r="A640" t="str">
            <v>112907</v>
          </cell>
          <cell r="B640" t="str">
            <v>MILLER GROVE ISD</v>
          </cell>
        </row>
        <row r="641">
          <cell r="A641" t="str">
            <v>112908</v>
          </cell>
          <cell r="B641" t="str">
            <v>COMO-PICKTON CISD</v>
          </cell>
        </row>
        <row r="642">
          <cell r="A642" t="str">
            <v>112909</v>
          </cell>
          <cell r="B642" t="str">
            <v>SALTILLO ISD</v>
          </cell>
        </row>
        <row r="643">
          <cell r="A643" t="str">
            <v>112910</v>
          </cell>
          <cell r="B643" t="str">
            <v>SULPHUR BLUFF ISD</v>
          </cell>
        </row>
        <row r="644">
          <cell r="A644" t="str">
            <v>113901</v>
          </cell>
          <cell r="B644" t="str">
            <v>CROCKETT ISD</v>
          </cell>
        </row>
        <row r="645">
          <cell r="A645" t="str">
            <v>113902</v>
          </cell>
          <cell r="B645" t="str">
            <v>GRAPELAND ISD</v>
          </cell>
        </row>
        <row r="646">
          <cell r="A646" t="str">
            <v>113903</v>
          </cell>
          <cell r="B646" t="str">
            <v>LOVELADY ISD</v>
          </cell>
        </row>
        <row r="647">
          <cell r="A647" t="str">
            <v>113904</v>
          </cell>
          <cell r="B647" t="str">
            <v>CROCKETT STATE SCHOOL</v>
          </cell>
        </row>
        <row r="648">
          <cell r="A648" t="str">
            <v>113905</v>
          </cell>
          <cell r="B648" t="str">
            <v>LATEXO ISD</v>
          </cell>
        </row>
        <row r="649">
          <cell r="A649" t="str">
            <v>113906</v>
          </cell>
          <cell r="B649" t="str">
            <v>KENNARD ISD</v>
          </cell>
        </row>
        <row r="650">
          <cell r="A650" t="str">
            <v>114901</v>
          </cell>
          <cell r="B650" t="str">
            <v>BIG SPRING ISD</v>
          </cell>
        </row>
        <row r="651">
          <cell r="A651" t="str">
            <v>114902</v>
          </cell>
          <cell r="B651" t="str">
            <v>COAHOMA ISD</v>
          </cell>
        </row>
        <row r="652">
          <cell r="A652" t="str">
            <v>114904</v>
          </cell>
          <cell r="B652" t="str">
            <v>FORSAN ISD</v>
          </cell>
        </row>
        <row r="653">
          <cell r="A653" t="str">
            <v>115901</v>
          </cell>
          <cell r="B653" t="str">
            <v>FT HANCOCK ISD</v>
          </cell>
        </row>
        <row r="654">
          <cell r="A654" t="str">
            <v>115902</v>
          </cell>
          <cell r="B654" t="str">
            <v>SIERRA BLANCA ISD</v>
          </cell>
        </row>
        <row r="655">
          <cell r="A655" t="str">
            <v>115903</v>
          </cell>
          <cell r="B655" t="str">
            <v>DELL CITY ISD</v>
          </cell>
        </row>
        <row r="656">
          <cell r="A656" t="str">
            <v>116801</v>
          </cell>
          <cell r="B656" t="str">
            <v>PHOENIX CHARTER SCHOOL</v>
          </cell>
        </row>
        <row r="657">
          <cell r="A657" t="str">
            <v>116901</v>
          </cell>
          <cell r="B657" t="str">
            <v>CADDO MILLS ISD</v>
          </cell>
        </row>
        <row r="658">
          <cell r="A658" t="str">
            <v>116902</v>
          </cell>
          <cell r="B658" t="str">
            <v>CELESTE ISD</v>
          </cell>
        </row>
        <row r="659">
          <cell r="A659" t="str">
            <v>116903</v>
          </cell>
          <cell r="B659" t="str">
            <v>COMMERCE ISD</v>
          </cell>
        </row>
        <row r="660">
          <cell r="A660" t="str">
            <v>116905</v>
          </cell>
          <cell r="B660" t="str">
            <v>GREENVILLE ISD</v>
          </cell>
        </row>
        <row r="661">
          <cell r="A661" t="str">
            <v>116906</v>
          </cell>
          <cell r="B661" t="str">
            <v>LONE OAK ISD</v>
          </cell>
        </row>
        <row r="662">
          <cell r="A662" t="str">
            <v>116908</v>
          </cell>
          <cell r="B662" t="str">
            <v>QUINLAN ISD</v>
          </cell>
        </row>
        <row r="663">
          <cell r="A663" t="str">
            <v>116909</v>
          </cell>
          <cell r="B663" t="str">
            <v>WOLFE CITY ISD</v>
          </cell>
        </row>
        <row r="664">
          <cell r="A664" t="str">
            <v>116910</v>
          </cell>
          <cell r="B664" t="str">
            <v>CAMPBELL ISD</v>
          </cell>
        </row>
        <row r="665">
          <cell r="A665" t="str">
            <v>116915</v>
          </cell>
          <cell r="B665" t="str">
            <v>BLAND ISD</v>
          </cell>
        </row>
        <row r="666">
          <cell r="A666" t="str">
            <v>116916</v>
          </cell>
          <cell r="B666" t="str">
            <v>BOLES ISD</v>
          </cell>
        </row>
        <row r="667">
          <cell r="A667" t="str">
            <v>117901</v>
          </cell>
          <cell r="B667" t="str">
            <v>BORGER ISD</v>
          </cell>
        </row>
        <row r="668">
          <cell r="A668" t="str">
            <v>117903</v>
          </cell>
          <cell r="B668" t="str">
            <v>SANFORD-FRITCH ISD</v>
          </cell>
        </row>
        <row r="669">
          <cell r="A669" t="str">
            <v>117904</v>
          </cell>
          <cell r="B669" t="str">
            <v>PLEMONS-STINNETT-PHILLIPS CISD</v>
          </cell>
        </row>
        <row r="670">
          <cell r="A670" t="str">
            <v>117907</v>
          </cell>
          <cell r="B670" t="str">
            <v>SPRING CREEK ISD</v>
          </cell>
        </row>
        <row r="671">
          <cell r="A671" t="str">
            <v>118902</v>
          </cell>
          <cell r="B671" t="str">
            <v>IRION COUNTY ISD</v>
          </cell>
        </row>
        <row r="672">
          <cell r="A672" t="str">
            <v>119901</v>
          </cell>
          <cell r="B672" t="str">
            <v>BRYSON ISD</v>
          </cell>
        </row>
        <row r="673">
          <cell r="A673" t="str">
            <v>119902</v>
          </cell>
          <cell r="B673" t="str">
            <v>JACKSBORO ISD</v>
          </cell>
        </row>
        <row r="674">
          <cell r="A674" t="str">
            <v>119903</v>
          </cell>
          <cell r="B674" t="str">
            <v>PERRIN-WHITT CISD</v>
          </cell>
        </row>
        <row r="675">
          <cell r="A675" t="str">
            <v>120901</v>
          </cell>
          <cell r="B675" t="str">
            <v>EDNA ISD</v>
          </cell>
        </row>
        <row r="676">
          <cell r="A676" t="str">
            <v>120902</v>
          </cell>
          <cell r="B676" t="str">
            <v>GANADO ISD</v>
          </cell>
        </row>
        <row r="677">
          <cell r="A677" t="str">
            <v>120905</v>
          </cell>
          <cell r="B677" t="str">
            <v>INDUSTRIAL ISD</v>
          </cell>
        </row>
        <row r="678">
          <cell r="A678" t="str">
            <v>121902</v>
          </cell>
          <cell r="B678" t="str">
            <v>BROOKELAND ISD</v>
          </cell>
        </row>
        <row r="679">
          <cell r="A679" t="str">
            <v>121903</v>
          </cell>
          <cell r="B679" t="str">
            <v>BUNA ISD</v>
          </cell>
        </row>
        <row r="680">
          <cell r="A680" t="str">
            <v>121904</v>
          </cell>
          <cell r="B680" t="str">
            <v>JASPER ISD</v>
          </cell>
        </row>
        <row r="681">
          <cell r="A681" t="str">
            <v>121905</v>
          </cell>
          <cell r="B681" t="str">
            <v>KIRBYVILLE CISD</v>
          </cell>
        </row>
        <row r="682">
          <cell r="A682" t="str">
            <v>121906</v>
          </cell>
          <cell r="B682" t="str">
            <v>EVADALE ISD</v>
          </cell>
        </row>
        <row r="683">
          <cell r="A683" t="str">
            <v>122901</v>
          </cell>
          <cell r="B683" t="str">
            <v>FT DAVIS ISD</v>
          </cell>
        </row>
        <row r="684">
          <cell r="A684" t="str">
            <v>122902</v>
          </cell>
          <cell r="B684" t="str">
            <v>VALENTINE ISD</v>
          </cell>
        </row>
        <row r="685">
          <cell r="A685" t="str">
            <v>123503</v>
          </cell>
          <cell r="B685" t="str">
            <v>TEXAS ACADEMY OF LEADERSHIP IN THE HUMANITIES</v>
          </cell>
        </row>
        <row r="686">
          <cell r="A686" t="str">
            <v>123801</v>
          </cell>
          <cell r="B686" t="str">
            <v>ACADEMY OF BEAUMONT</v>
          </cell>
        </row>
        <row r="687">
          <cell r="A687" t="str">
            <v>123803</v>
          </cell>
          <cell r="B687" t="str">
            <v>TEKOA ACADEMY OF ACCELERATED STUDIES</v>
          </cell>
        </row>
        <row r="688">
          <cell r="A688" t="str">
            <v>123804</v>
          </cell>
          <cell r="B688" t="str">
            <v>RICHARD MILBURN ACADEMY (BEAUMONT)</v>
          </cell>
        </row>
        <row r="689">
          <cell r="A689" t="str">
            <v>123805</v>
          </cell>
          <cell r="B689" t="str">
            <v>EHRHART SCHOOL</v>
          </cell>
        </row>
        <row r="690">
          <cell r="A690" t="str">
            <v>123806</v>
          </cell>
          <cell r="B690" t="str">
            <v>HARMONY SCIENCE ACAD (BEAUMONT)</v>
          </cell>
        </row>
        <row r="691">
          <cell r="A691" t="str">
            <v>123807</v>
          </cell>
          <cell r="B691" t="str">
            <v>BOB HOPE SCHOOL</v>
          </cell>
        </row>
        <row r="692">
          <cell r="A692" t="str">
            <v>123905</v>
          </cell>
          <cell r="B692" t="str">
            <v>NEDERLAND ISD</v>
          </cell>
        </row>
        <row r="693">
          <cell r="A693" t="str">
            <v>123907</v>
          </cell>
          <cell r="B693" t="str">
            <v>PORT ARTHUR ISD</v>
          </cell>
        </row>
        <row r="694">
          <cell r="A694" t="str">
            <v>123908</v>
          </cell>
          <cell r="B694" t="str">
            <v>PORT NECHES-GROVES ISD</v>
          </cell>
        </row>
        <row r="695">
          <cell r="A695" t="str">
            <v>123910</v>
          </cell>
          <cell r="B695" t="str">
            <v>BEAUMONT ISD</v>
          </cell>
        </row>
        <row r="696">
          <cell r="A696" t="str">
            <v>123913</v>
          </cell>
          <cell r="B696" t="str">
            <v>SABINE PASS ISD</v>
          </cell>
        </row>
        <row r="697">
          <cell r="A697" t="str">
            <v>123914</v>
          </cell>
          <cell r="B697" t="str">
            <v>HAMSHIRE-FANNETT ISD</v>
          </cell>
        </row>
        <row r="698">
          <cell r="A698" t="str">
            <v>123915</v>
          </cell>
          <cell r="B698" t="str">
            <v>AL PRICE STATE JUVENILE CORRECTIONAL FACILITY</v>
          </cell>
        </row>
        <row r="699">
          <cell r="A699" t="str">
            <v>124901</v>
          </cell>
          <cell r="B699" t="str">
            <v>JIM HOGG COUNTY ISD</v>
          </cell>
        </row>
        <row r="700">
          <cell r="A700" t="str">
            <v>125901</v>
          </cell>
          <cell r="B700" t="str">
            <v>ALICE ISD</v>
          </cell>
        </row>
        <row r="701">
          <cell r="A701" t="str">
            <v>125902</v>
          </cell>
          <cell r="B701" t="str">
            <v>BEN BOLT-PALITO BLANCO ISD</v>
          </cell>
        </row>
        <row r="702">
          <cell r="A702" t="str">
            <v>125903</v>
          </cell>
          <cell r="B702" t="str">
            <v>ORANGE GROVE ISD</v>
          </cell>
        </row>
        <row r="703">
          <cell r="A703" t="str">
            <v>125905</v>
          </cell>
          <cell r="B703" t="str">
            <v>PREMONT ISD</v>
          </cell>
        </row>
        <row r="704">
          <cell r="A704" t="str">
            <v>125906</v>
          </cell>
          <cell r="B704" t="str">
            <v>LA GLORIA ISD</v>
          </cell>
        </row>
        <row r="705">
          <cell r="A705" t="str">
            <v>126901</v>
          </cell>
          <cell r="B705" t="str">
            <v>ALVARADO ISD</v>
          </cell>
        </row>
        <row r="706">
          <cell r="A706" t="str">
            <v>126902</v>
          </cell>
          <cell r="B706" t="str">
            <v>BURLESON ISD</v>
          </cell>
        </row>
        <row r="707">
          <cell r="A707" t="str">
            <v>126903</v>
          </cell>
          <cell r="B707" t="str">
            <v>CLEBURNE ISD</v>
          </cell>
        </row>
        <row r="708">
          <cell r="A708" t="str">
            <v>126904</v>
          </cell>
          <cell r="B708" t="str">
            <v>GRANDVIEW ISD</v>
          </cell>
        </row>
        <row r="709">
          <cell r="A709" t="str">
            <v>126905</v>
          </cell>
          <cell r="B709" t="str">
            <v>JOSHUA ISD</v>
          </cell>
        </row>
        <row r="710">
          <cell r="A710" t="str">
            <v>126906</v>
          </cell>
          <cell r="B710" t="str">
            <v>KEENE ISD</v>
          </cell>
        </row>
        <row r="711">
          <cell r="A711" t="str">
            <v>126907</v>
          </cell>
          <cell r="B711" t="str">
            <v>RIO VISTA ISD</v>
          </cell>
        </row>
        <row r="712">
          <cell r="A712" t="str">
            <v>126908</v>
          </cell>
          <cell r="B712" t="str">
            <v>VENUS ISD</v>
          </cell>
        </row>
        <row r="713">
          <cell r="A713" t="str">
            <v>126911</v>
          </cell>
          <cell r="B713" t="str">
            <v>GODLEY ISD</v>
          </cell>
        </row>
        <row r="714">
          <cell r="A714" t="str">
            <v>127901</v>
          </cell>
          <cell r="B714" t="str">
            <v>ANSON ISD</v>
          </cell>
        </row>
        <row r="715">
          <cell r="A715" t="str">
            <v>127903</v>
          </cell>
          <cell r="B715" t="str">
            <v>HAMLIN ISD</v>
          </cell>
        </row>
        <row r="716">
          <cell r="A716" t="str">
            <v>127904</v>
          </cell>
          <cell r="B716" t="str">
            <v>HAWLEY ISD</v>
          </cell>
        </row>
        <row r="717">
          <cell r="A717" t="str">
            <v>127905</v>
          </cell>
          <cell r="B717" t="str">
            <v>LUEDERS-AVOCA ISD</v>
          </cell>
        </row>
        <row r="718">
          <cell r="A718" t="str">
            <v>127906</v>
          </cell>
          <cell r="B718" t="str">
            <v>STAMFORD ISD</v>
          </cell>
        </row>
        <row r="719">
          <cell r="A719" t="str">
            <v>128901</v>
          </cell>
          <cell r="B719" t="str">
            <v>KARNES CITY ISD</v>
          </cell>
        </row>
        <row r="720">
          <cell r="A720" t="str">
            <v>128902</v>
          </cell>
          <cell r="B720" t="str">
            <v>KENEDY ISD</v>
          </cell>
        </row>
        <row r="721">
          <cell r="A721" t="str">
            <v>128903</v>
          </cell>
          <cell r="B721" t="str">
            <v>RUNGE ISD</v>
          </cell>
        </row>
        <row r="722">
          <cell r="A722" t="str">
            <v>128904</v>
          </cell>
          <cell r="B722" t="str">
            <v>FALLS CITY ISD</v>
          </cell>
        </row>
        <row r="723">
          <cell r="A723" t="str">
            <v>129901</v>
          </cell>
          <cell r="B723" t="str">
            <v>CRANDALL ISD</v>
          </cell>
        </row>
        <row r="724">
          <cell r="A724" t="str">
            <v>129902</v>
          </cell>
          <cell r="B724" t="str">
            <v>FORNEY ISD</v>
          </cell>
        </row>
        <row r="725">
          <cell r="A725" t="str">
            <v>129903</v>
          </cell>
          <cell r="B725" t="str">
            <v>KAUFMAN ISD</v>
          </cell>
        </row>
        <row r="726">
          <cell r="A726" t="str">
            <v>129904</v>
          </cell>
          <cell r="B726" t="str">
            <v>KEMP ISD</v>
          </cell>
        </row>
        <row r="727">
          <cell r="A727" t="str">
            <v>129905</v>
          </cell>
          <cell r="B727" t="str">
            <v>MABANK ISD</v>
          </cell>
        </row>
        <row r="728">
          <cell r="A728" t="str">
            <v>129906</v>
          </cell>
          <cell r="B728" t="str">
            <v>TERRELL ISD</v>
          </cell>
        </row>
        <row r="729">
          <cell r="A729" t="str">
            <v>129910</v>
          </cell>
          <cell r="B729" t="str">
            <v>SCURRY-ROSSER ISD</v>
          </cell>
        </row>
        <row r="730">
          <cell r="A730" t="str">
            <v>130801</v>
          </cell>
          <cell r="B730" t="str">
            <v>MEADOWLAND CHARTER SCHOOL</v>
          </cell>
        </row>
        <row r="731">
          <cell r="A731" t="str">
            <v>130901</v>
          </cell>
          <cell r="B731" t="str">
            <v>BOERNE ISD</v>
          </cell>
        </row>
        <row r="732">
          <cell r="A732" t="str">
            <v>130902</v>
          </cell>
          <cell r="B732" t="str">
            <v>COMFORT ISD</v>
          </cell>
        </row>
        <row r="733">
          <cell r="A733" t="str">
            <v>131001</v>
          </cell>
          <cell r="B733" t="str">
            <v>KENEDY COUNTY WIDE CSD</v>
          </cell>
        </row>
        <row r="734">
          <cell r="A734" t="str">
            <v>132902</v>
          </cell>
          <cell r="B734" t="str">
            <v>JAYTON-GIRARD ISD</v>
          </cell>
        </row>
        <row r="735">
          <cell r="A735" t="str">
            <v>133901</v>
          </cell>
          <cell r="B735" t="str">
            <v>CENTER POINT ISD</v>
          </cell>
        </row>
        <row r="736">
          <cell r="A736" t="str">
            <v>133902</v>
          </cell>
          <cell r="B736" t="str">
            <v>HUNT ISD</v>
          </cell>
        </row>
        <row r="737">
          <cell r="A737" t="str">
            <v>133903</v>
          </cell>
          <cell r="B737" t="str">
            <v>KERRVILLE ISD</v>
          </cell>
        </row>
        <row r="738">
          <cell r="A738" t="str">
            <v>133904</v>
          </cell>
          <cell r="B738" t="str">
            <v>INGRAM ISD</v>
          </cell>
        </row>
        <row r="739">
          <cell r="A739" t="str">
            <v>133905</v>
          </cell>
          <cell r="B739" t="str">
            <v>DIVIDE ISD</v>
          </cell>
        </row>
        <row r="740">
          <cell r="A740" t="str">
            <v>134901</v>
          </cell>
          <cell r="B740" t="str">
            <v>JUNCTION ISD</v>
          </cell>
        </row>
        <row r="741">
          <cell r="A741" t="str">
            <v>135001</v>
          </cell>
          <cell r="B741" t="str">
            <v>GUTHRIE CSD</v>
          </cell>
        </row>
        <row r="742">
          <cell r="A742" t="str">
            <v>136901</v>
          </cell>
          <cell r="B742" t="str">
            <v>BRACKETT ISD</v>
          </cell>
        </row>
        <row r="743">
          <cell r="A743" t="str">
            <v>137901</v>
          </cell>
          <cell r="B743" t="str">
            <v>KINGSVILLE ISD</v>
          </cell>
        </row>
        <row r="744">
          <cell r="A744" t="str">
            <v>137902</v>
          </cell>
          <cell r="B744" t="str">
            <v>RICARDO ISD</v>
          </cell>
        </row>
        <row r="745">
          <cell r="A745" t="str">
            <v>137903</v>
          </cell>
          <cell r="B745" t="str">
            <v>RIVIERA ISD</v>
          </cell>
        </row>
        <row r="746">
          <cell r="A746" t="str">
            <v>137904</v>
          </cell>
          <cell r="B746" t="str">
            <v>SANTA GERTRUDIS ISD</v>
          </cell>
        </row>
        <row r="747">
          <cell r="A747" t="str">
            <v>138902</v>
          </cell>
          <cell r="B747" t="str">
            <v>KNOX CITY-O'BRIEN CISD</v>
          </cell>
        </row>
        <row r="748">
          <cell r="A748" t="str">
            <v>138903</v>
          </cell>
          <cell r="B748" t="str">
            <v>MUNDAY CISD</v>
          </cell>
        </row>
        <row r="749">
          <cell r="A749" t="str">
            <v>138904</v>
          </cell>
          <cell r="B749" t="str">
            <v>BENJAMIN ISD</v>
          </cell>
        </row>
        <row r="750">
          <cell r="A750" t="str">
            <v>139905</v>
          </cell>
          <cell r="B750" t="str">
            <v>CHISUM ISD</v>
          </cell>
        </row>
        <row r="751">
          <cell r="A751" t="str">
            <v>139908</v>
          </cell>
          <cell r="B751" t="str">
            <v>ROXTON ISD</v>
          </cell>
        </row>
        <row r="752">
          <cell r="A752" t="str">
            <v>139909</v>
          </cell>
          <cell r="B752" t="str">
            <v>PARIS ISD</v>
          </cell>
        </row>
        <row r="753">
          <cell r="A753" t="str">
            <v>139911</v>
          </cell>
          <cell r="B753" t="str">
            <v>NORTH LAMAR ISD</v>
          </cell>
        </row>
        <row r="754">
          <cell r="A754" t="str">
            <v>139912</v>
          </cell>
          <cell r="B754" t="str">
            <v>PRAIRILAND ISD</v>
          </cell>
        </row>
        <row r="755">
          <cell r="A755" t="str">
            <v>140901</v>
          </cell>
          <cell r="B755" t="str">
            <v>AMHERST ISD</v>
          </cell>
        </row>
        <row r="756">
          <cell r="A756" t="str">
            <v>140904</v>
          </cell>
          <cell r="B756" t="str">
            <v>LITTLEFIELD ISD</v>
          </cell>
        </row>
        <row r="757">
          <cell r="A757" t="str">
            <v>140905</v>
          </cell>
          <cell r="B757" t="str">
            <v>OLTON ISD</v>
          </cell>
        </row>
        <row r="758">
          <cell r="A758" t="str">
            <v>140907</v>
          </cell>
          <cell r="B758" t="str">
            <v>SPRINGLAKE-EARTH ISD</v>
          </cell>
        </row>
        <row r="759">
          <cell r="A759" t="str">
            <v>140908</v>
          </cell>
          <cell r="B759" t="str">
            <v>SUDAN ISD</v>
          </cell>
        </row>
        <row r="760">
          <cell r="A760" t="str">
            <v>141901</v>
          </cell>
          <cell r="B760" t="str">
            <v>LAMPASAS ISD</v>
          </cell>
        </row>
        <row r="761">
          <cell r="A761" t="str">
            <v>141902</v>
          </cell>
          <cell r="B761" t="str">
            <v>LOMETA ISD</v>
          </cell>
        </row>
        <row r="762">
          <cell r="A762" t="str">
            <v>142901</v>
          </cell>
          <cell r="B762" t="str">
            <v>COTULLA ISD</v>
          </cell>
        </row>
        <row r="763">
          <cell r="A763" t="str">
            <v>143901</v>
          </cell>
          <cell r="B763" t="str">
            <v>HALLETTSVILLE ISD</v>
          </cell>
        </row>
        <row r="764">
          <cell r="A764" t="str">
            <v>143902</v>
          </cell>
          <cell r="B764" t="str">
            <v>MOULTON ISD</v>
          </cell>
        </row>
        <row r="765">
          <cell r="A765" t="str">
            <v>143903</v>
          </cell>
          <cell r="B765" t="str">
            <v>SHINER ISD</v>
          </cell>
        </row>
        <row r="766">
          <cell r="A766" t="str">
            <v>143904</v>
          </cell>
          <cell r="B766" t="str">
            <v>VYSEHRAD ISD</v>
          </cell>
        </row>
        <row r="767">
          <cell r="A767" t="str">
            <v>143905</v>
          </cell>
          <cell r="B767" t="str">
            <v>SWEET HOME ISD</v>
          </cell>
        </row>
        <row r="768">
          <cell r="A768" t="str">
            <v>143906</v>
          </cell>
          <cell r="B768" t="str">
            <v>EZZELL ISD</v>
          </cell>
        </row>
        <row r="769">
          <cell r="A769" t="str">
            <v>144901</v>
          </cell>
          <cell r="B769" t="str">
            <v>GIDDINGS ISD</v>
          </cell>
        </row>
        <row r="770">
          <cell r="A770" t="str">
            <v>144902</v>
          </cell>
          <cell r="B770" t="str">
            <v>LEXINGTON ISD</v>
          </cell>
        </row>
        <row r="771">
          <cell r="A771" t="str">
            <v>144903</v>
          </cell>
          <cell r="B771" t="str">
            <v>DIME BOX ISD</v>
          </cell>
        </row>
        <row r="772">
          <cell r="A772" t="str">
            <v>144905</v>
          </cell>
          <cell r="B772" t="str">
            <v>GIDDINGS STATE SCHOOL</v>
          </cell>
        </row>
        <row r="773">
          <cell r="A773" t="str">
            <v>145901</v>
          </cell>
          <cell r="B773" t="str">
            <v>BUFFALO ISD</v>
          </cell>
        </row>
        <row r="774">
          <cell r="A774" t="str">
            <v>145902</v>
          </cell>
          <cell r="B774" t="str">
            <v>CENTERVILLE ISD</v>
          </cell>
        </row>
        <row r="775">
          <cell r="A775" t="str">
            <v>145906</v>
          </cell>
          <cell r="B775" t="str">
            <v>NORMANGEE ISD</v>
          </cell>
        </row>
        <row r="776">
          <cell r="A776" t="str">
            <v>145907</v>
          </cell>
          <cell r="B776" t="str">
            <v>OAKWOOD ISD</v>
          </cell>
        </row>
        <row r="777">
          <cell r="A777" t="str">
            <v>145911</v>
          </cell>
          <cell r="B777" t="str">
            <v>LEON ISD</v>
          </cell>
        </row>
        <row r="778">
          <cell r="A778" t="str">
            <v>146901</v>
          </cell>
          <cell r="B778" t="str">
            <v>CLEVELAND ISD</v>
          </cell>
        </row>
        <row r="779">
          <cell r="A779" t="str">
            <v>146902</v>
          </cell>
          <cell r="B779" t="str">
            <v>DAYTON ISD</v>
          </cell>
        </row>
        <row r="780">
          <cell r="A780" t="str">
            <v>146903</v>
          </cell>
          <cell r="B780" t="str">
            <v>DEVERS ISD</v>
          </cell>
        </row>
        <row r="781">
          <cell r="A781" t="str">
            <v>146904</v>
          </cell>
          <cell r="B781" t="str">
            <v>HARDIN ISD</v>
          </cell>
        </row>
        <row r="782">
          <cell r="A782" t="str">
            <v>146905</v>
          </cell>
          <cell r="B782" t="str">
            <v>HULL-DAISETTA ISD</v>
          </cell>
        </row>
        <row r="783">
          <cell r="A783" t="str">
            <v>146906</v>
          </cell>
          <cell r="B783" t="str">
            <v>LIBERTY ISD</v>
          </cell>
        </row>
        <row r="784">
          <cell r="A784" t="str">
            <v>146907</v>
          </cell>
          <cell r="B784" t="str">
            <v>TARKINGTON ISD</v>
          </cell>
        </row>
        <row r="785">
          <cell r="A785" t="str">
            <v>147901</v>
          </cell>
          <cell r="B785" t="str">
            <v>COOLIDGE ISD</v>
          </cell>
        </row>
        <row r="786">
          <cell r="A786" t="str">
            <v>147902</v>
          </cell>
          <cell r="B786" t="str">
            <v>GROESBECK ISD</v>
          </cell>
        </row>
        <row r="787">
          <cell r="A787" t="str">
            <v>147903</v>
          </cell>
          <cell r="B787" t="str">
            <v>MEXIA ISD</v>
          </cell>
        </row>
        <row r="788">
          <cell r="A788" t="str">
            <v>148901</v>
          </cell>
          <cell r="B788" t="str">
            <v>BOOKER ISD</v>
          </cell>
        </row>
        <row r="789">
          <cell r="A789" t="str">
            <v>148902</v>
          </cell>
          <cell r="B789" t="str">
            <v>FOLLETT ISD</v>
          </cell>
        </row>
        <row r="790">
          <cell r="A790" t="str">
            <v>148903</v>
          </cell>
          <cell r="B790" t="str">
            <v>HIGGINS ISD</v>
          </cell>
        </row>
        <row r="791">
          <cell r="A791" t="str">
            <v>148905</v>
          </cell>
          <cell r="B791" t="str">
            <v>DARROUZETT ISD</v>
          </cell>
        </row>
        <row r="792">
          <cell r="A792" t="str">
            <v>149901</v>
          </cell>
          <cell r="B792" t="str">
            <v>GEORGE WEST ISD</v>
          </cell>
        </row>
        <row r="793">
          <cell r="A793" t="str">
            <v>149902</v>
          </cell>
          <cell r="B793" t="str">
            <v>THREE RIVERS ISD</v>
          </cell>
        </row>
        <row r="794">
          <cell r="A794" t="str">
            <v>150901</v>
          </cell>
          <cell r="B794" t="str">
            <v>LLANO ISD</v>
          </cell>
        </row>
        <row r="795">
          <cell r="A795" t="str">
            <v>152504</v>
          </cell>
          <cell r="B795" t="str">
            <v>TEXAS TECH UNIVERSITY HIGH SCHOOL</v>
          </cell>
        </row>
        <row r="796">
          <cell r="A796" t="str">
            <v>152802</v>
          </cell>
          <cell r="B796" t="str">
            <v>RISE ACADEMY</v>
          </cell>
        </row>
        <row r="797">
          <cell r="A797" t="str">
            <v>152803</v>
          </cell>
          <cell r="B797" t="str">
            <v>SOUTH PLAINS</v>
          </cell>
        </row>
        <row r="798">
          <cell r="A798" t="str">
            <v>152805</v>
          </cell>
          <cell r="B798" t="str">
            <v>HARMONY SCIENCE ACAD (LUBBOCK)</v>
          </cell>
        </row>
        <row r="799">
          <cell r="A799" t="str">
            <v>152901</v>
          </cell>
          <cell r="B799" t="str">
            <v>LUBBOCK ISD</v>
          </cell>
        </row>
        <row r="800">
          <cell r="A800" t="str">
            <v>152902</v>
          </cell>
          <cell r="B800" t="str">
            <v>NEW DEAL ISD</v>
          </cell>
        </row>
        <row r="801">
          <cell r="A801" t="str">
            <v>152903</v>
          </cell>
          <cell r="B801" t="str">
            <v>SLATON ISD</v>
          </cell>
        </row>
        <row r="802">
          <cell r="A802" t="str">
            <v>152906</v>
          </cell>
          <cell r="B802" t="str">
            <v>LUBBOCK-COOPER ISD</v>
          </cell>
        </row>
        <row r="803">
          <cell r="A803" t="str">
            <v>152907</v>
          </cell>
          <cell r="B803" t="str">
            <v>FRENSHIP ISD</v>
          </cell>
        </row>
        <row r="804">
          <cell r="A804" t="str">
            <v>152908</v>
          </cell>
          <cell r="B804" t="str">
            <v>ROOSEVELT ISD</v>
          </cell>
        </row>
        <row r="805">
          <cell r="A805" t="str">
            <v>152909</v>
          </cell>
          <cell r="B805" t="str">
            <v>SHALLOWATER ISD</v>
          </cell>
        </row>
        <row r="806">
          <cell r="A806" t="str">
            <v>152910</v>
          </cell>
          <cell r="B806" t="str">
            <v>IDALOU ISD</v>
          </cell>
        </row>
        <row r="807">
          <cell r="A807" t="str">
            <v>153903</v>
          </cell>
          <cell r="B807" t="str">
            <v>O'DONNELL ISD</v>
          </cell>
        </row>
        <row r="808">
          <cell r="A808" t="str">
            <v>153904</v>
          </cell>
          <cell r="B808" t="str">
            <v>TAHOKA ISD</v>
          </cell>
        </row>
        <row r="809">
          <cell r="A809" t="str">
            <v>153905</v>
          </cell>
          <cell r="B809" t="str">
            <v>NEW HOME ISD</v>
          </cell>
        </row>
        <row r="810">
          <cell r="A810" t="str">
            <v>153907</v>
          </cell>
          <cell r="B810" t="str">
            <v>WILSON ISD</v>
          </cell>
        </row>
        <row r="811">
          <cell r="A811" t="str">
            <v>154901</v>
          </cell>
          <cell r="B811" t="str">
            <v>MADISONVILLE CISD</v>
          </cell>
        </row>
        <row r="812">
          <cell r="A812" t="str">
            <v>154903</v>
          </cell>
          <cell r="B812" t="str">
            <v>NORTH ZULCH ISD</v>
          </cell>
        </row>
        <row r="813">
          <cell r="A813" t="str">
            <v>155901</v>
          </cell>
          <cell r="B813" t="str">
            <v>JEFFERSON ISD</v>
          </cell>
        </row>
        <row r="814">
          <cell r="A814" t="str">
            <v>156902</v>
          </cell>
          <cell r="B814" t="str">
            <v>STANTON ISD</v>
          </cell>
        </row>
        <row r="815">
          <cell r="A815" t="str">
            <v>156905</v>
          </cell>
          <cell r="B815" t="str">
            <v>GRADY ISD</v>
          </cell>
        </row>
        <row r="816">
          <cell r="A816" t="str">
            <v>157901</v>
          </cell>
          <cell r="B816" t="str">
            <v>MASON ISD</v>
          </cell>
        </row>
        <row r="817">
          <cell r="A817" t="str">
            <v>158901</v>
          </cell>
          <cell r="B817" t="str">
            <v>BAY CITY ISD</v>
          </cell>
        </row>
        <row r="818">
          <cell r="A818" t="str">
            <v>158902</v>
          </cell>
          <cell r="B818" t="str">
            <v>TIDEHAVEN ISD</v>
          </cell>
        </row>
        <row r="819">
          <cell r="A819" t="str">
            <v>158904</v>
          </cell>
          <cell r="B819" t="str">
            <v>MATAGORDA ISD</v>
          </cell>
        </row>
        <row r="820">
          <cell r="A820" t="str">
            <v>158905</v>
          </cell>
          <cell r="B820" t="str">
            <v>PALACIOS ISD</v>
          </cell>
        </row>
        <row r="821">
          <cell r="A821" t="str">
            <v>158906</v>
          </cell>
          <cell r="B821" t="str">
            <v>VAN VLECK ISD</v>
          </cell>
        </row>
        <row r="822">
          <cell r="A822" t="str">
            <v>159901</v>
          </cell>
          <cell r="B822" t="str">
            <v>EAGLE PASS ISD</v>
          </cell>
        </row>
        <row r="823">
          <cell r="A823" t="str">
            <v>160901</v>
          </cell>
          <cell r="B823" t="str">
            <v>BRADY ISD</v>
          </cell>
        </row>
        <row r="824">
          <cell r="A824" t="str">
            <v>160904</v>
          </cell>
          <cell r="B824" t="str">
            <v>ROCHELLE ISD</v>
          </cell>
        </row>
        <row r="825">
          <cell r="A825" t="str">
            <v>160905</v>
          </cell>
          <cell r="B825" t="str">
            <v>LOHN ISD</v>
          </cell>
        </row>
        <row r="826">
          <cell r="A826" t="str">
            <v>161801</v>
          </cell>
          <cell r="B826" t="str">
            <v>WACO CHARTER SCHOOL</v>
          </cell>
        </row>
        <row r="827">
          <cell r="A827" t="str">
            <v>161802</v>
          </cell>
          <cell r="B827" t="str">
            <v>RAPOPORT ACADEMY PUBLIC SCHOOL</v>
          </cell>
        </row>
        <row r="828">
          <cell r="A828" t="str">
            <v>161807</v>
          </cell>
          <cell r="B828" t="str">
            <v>HARMONY SCIENCE ACAD (WACO)</v>
          </cell>
        </row>
        <row r="829">
          <cell r="A829" t="str">
            <v>161901</v>
          </cell>
          <cell r="B829" t="str">
            <v>CRAWFORD ISD</v>
          </cell>
        </row>
        <row r="830">
          <cell r="A830" t="str">
            <v>161903</v>
          </cell>
          <cell r="B830" t="str">
            <v>MIDWAY ISD</v>
          </cell>
        </row>
        <row r="831">
          <cell r="A831" t="str">
            <v>161906</v>
          </cell>
          <cell r="B831" t="str">
            <v>LA VEGA ISD</v>
          </cell>
        </row>
        <row r="832">
          <cell r="A832" t="str">
            <v>161907</v>
          </cell>
          <cell r="B832" t="str">
            <v>LORENA ISD</v>
          </cell>
        </row>
        <row r="833">
          <cell r="A833" t="str">
            <v>161908</v>
          </cell>
          <cell r="B833" t="str">
            <v>MART ISD</v>
          </cell>
        </row>
        <row r="834">
          <cell r="A834" t="str">
            <v>161909</v>
          </cell>
          <cell r="B834" t="str">
            <v>MCGREGOR ISD</v>
          </cell>
        </row>
        <row r="835">
          <cell r="A835" t="str">
            <v>161910</v>
          </cell>
          <cell r="B835" t="str">
            <v>MOODY ISD</v>
          </cell>
        </row>
        <row r="836">
          <cell r="A836" t="str">
            <v>161912</v>
          </cell>
          <cell r="B836" t="str">
            <v>RIESEL ISD</v>
          </cell>
        </row>
        <row r="837">
          <cell r="A837" t="str">
            <v>161914</v>
          </cell>
          <cell r="B837" t="str">
            <v>WACO ISD</v>
          </cell>
        </row>
        <row r="838">
          <cell r="A838" t="str">
            <v>161916</v>
          </cell>
          <cell r="B838" t="str">
            <v>WEST ISD</v>
          </cell>
        </row>
        <row r="839">
          <cell r="A839" t="str">
            <v>161918</v>
          </cell>
          <cell r="B839" t="str">
            <v>AXTELL ISD</v>
          </cell>
        </row>
        <row r="840">
          <cell r="A840" t="str">
            <v>161919</v>
          </cell>
          <cell r="B840" t="str">
            <v>BRUCEVILLE-EDDY ISD</v>
          </cell>
        </row>
        <row r="841">
          <cell r="A841" t="str">
            <v>161920</v>
          </cell>
          <cell r="B841" t="str">
            <v>CHINA SPRING ISD</v>
          </cell>
        </row>
        <row r="842">
          <cell r="A842" t="str">
            <v>161921</v>
          </cell>
          <cell r="B842" t="str">
            <v>CONNALLY ISD</v>
          </cell>
        </row>
        <row r="843">
          <cell r="A843" t="str">
            <v>161922</v>
          </cell>
          <cell r="B843" t="str">
            <v>ROBINSON ISD</v>
          </cell>
        </row>
        <row r="844">
          <cell r="A844" t="str">
            <v>161923</v>
          </cell>
          <cell r="B844" t="str">
            <v>BOSQUEVILLE ISD</v>
          </cell>
        </row>
        <row r="845">
          <cell r="A845" t="str">
            <v>161924</v>
          </cell>
          <cell r="B845" t="str">
            <v>HALLSBURG ISD</v>
          </cell>
        </row>
        <row r="846">
          <cell r="A846" t="str">
            <v>161925</v>
          </cell>
          <cell r="B846" t="str">
            <v>GHOLSON ISD</v>
          </cell>
        </row>
        <row r="847">
          <cell r="A847" t="str">
            <v>161926</v>
          </cell>
          <cell r="B847" t="str">
            <v>MCLENNAN CO ST JUVENILE CORRECTION FACILITY  I</v>
          </cell>
        </row>
        <row r="848">
          <cell r="A848" t="str">
            <v>161927</v>
          </cell>
          <cell r="B848" t="str">
            <v>MCLENNAN CO ST JUVENILE CORRECTION FACILITY II</v>
          </cell>
        </row>
        <row r="849">
          <cell r="A849" t="str">
            <v>162904</v>
          </cell>
          <cell r="B849" t="str">
            <v>MCMULLEN COUNTY ISD</v>
          </cell>
        </row>
        <row r="850">
          <cell r="A850" t="str">
            <v>163901</v>
          </cell>
          <cell r="B850" t="str">
            <v>DEVINE ISD</v>
          </cell>
        </row>
        <row r="851">
          <cell r="A851" t="str">
            <v>163902</v>
          </cell>
          <cell r="B851" t="str">
            <v>D'HANIS ISD</v>
          </cell>
        </row>
        <row r="852">
          <cell r="A852" t="str">
            <v>163903</v>
          </cell>
          <cell r="B852" t="str">
            <v>NATALIA ISD</v>
          </cell>
        </row>
        <row r="853">
          <cell r="A853" t="str">
            <v>163904</v>
          </cell>
          <cell r="B853" t="str">
            <v>HONDO ISD</v>
          </cell>
        </row>
        <row r="854">
          <cell r="A854" t="str">
            <v>163908</v>
          </cell>
          <cell r="B854" t="str">
            <v>MEDINA VALLEY ISD</v>
          </cell>
        </row>
        <row r="855">
          <cell r="A855" t="str">
            <v>164901</v>
          </cell>
          <cell r="B855" t="str">
            <v>MENARD ISD</v>
          </cell>
        </row>
        <row r="856">
          <cell r="A856" t="str">
            <v>165802</v>
          </cell>
          <cell r="B856" t="str">
            <v>MIDLAND ACADEMY CHARTER SCHOOL</v>
          </cell>
        </row>
        <row r="857">
          <cell r="A857" t="str">
            <v>165901</v>
          </cell>
          <cell r="B857" t="str">
            <v>MIDLAND ISD</v>
          </cell>
        </row>
        <row r="858">
          <cell r="A858" t="str">
            <v>165902</v>
          </cell>
          <cell r="B858" t="str">
            <v>GREENWOOD ISD</v>
          </cell>
        </row>
        <row r="859">
          <cell r="A859" t="str">
            <v>166901</v>
          </cell>
          <cell r="B859" t="str">
            <v>CAMERON ISD</v>
          </cell>
        </row>
        <row r="860">
          <cell r="A860" t="str">
            <v>166902</v>
          </cell>
          <cell r="B860" t="str">
            <v>GAUSE ISD</v>
          </cell>
        </row>
        <row r="861">
          <cell r="A861" t="str">
            <v>166903</v>
          </cell>
          <cell r="B861" t="str">
            <v>MILANO ISD</v>
          </cell>
        </row>
        <row r="862">
          <cell r="A862" t="str">
            <v>166904</v>
          </cell>
          <cell r="B862" t="str">
            <v>ROCKDALE ISD</v>
          </cell>
        </row>
        <row r="863">
          <cell r="A863" t="str">
            <v>166905</v>
          </cell>
          <cell r="B863" t="str">
            <v>THORNDALE ISD</v>
          </cell>
        </row>
        <row r="864">
          <cell r="A864" t="str">
            <v>166907</v>
          </cell>
          <cell r="B864" t="str">
            <v>BUCKHOLTS ISD</v>
          </cell>
        </row>
        <row r="865">
          <cell r="A865" t="str">
            <v>167901</v>
          </cell>
          <cell r="B865" t="str">
            <v>GOLDTHWAITE ISD</v>
          </cell>
        </row>
        <row r="866">
          <cell r="A866" t="str">
            <v>167902</v>
          </cell>
          <cell r="B866" t="str">
            <v>MULLIN ISD</v>
          </cell>
        </row>
        <row r="867">
          <cell r="A867" t="str">
            <v>167903</v>
          </cell>
          <cell r="B867" t="str">
            <v>STAR ISD</v>
          </cell>
        </row>
        <row r="868">
          <cell r="A868" t="str">
            <v>167904</v>
          </cell>
          <cell r="B868" t="str">
            <v>PRIDDY ISD</v>
          </cell>
        </row>
        <row r="869">
          <cell r="A869" t="str">
            <v>168901</v>
          </cell>
          <cell r="B869" t="str">
            <v>COLORADO ISD</v>
          </cell>
        </row>
        <row r="870">
          <cell r="A870" t="str">
            <v>168902</v>
          </cell>
          <cell r="B870" t="str">
            <v>LORAINE ISD</v>
          </cell>
        </row>
        <row r="871">
          <cell r="A871" t="str">
            <v>168903</v>
          </cell>
          <cell r="B871" t="str">
            <v>WESTBROOK ISD</v>
          </cell>
        </row>
        <row r="872">
          <cell r="A872" t="str">
            <v>169901</v>
          </cell>
          <cell r="B872" t="str">
            <v>BOWIE ISD</v>
          </cell>
        </row>
        <row r="873">
          <cell r="A873" t="str">
            <v>169902</v>
          </cell>
          <cell r="B873" t="str">
            <v>NOCONA ISD</v>
          </cell>
        </row>
        <row r="874">
          <cell r="A874" t="str">
            <v>169906</v>
          </cell>
          <cell r="B874" t="str">
            <v>GOLD BURG ISD</v>
          </cell>
        </row>
        <row r="875">
          <cell r="A875" t="str">
            <v>169908</v>
          </cell>
          <cell r="B875" t="str">
            <v>MONTAGUE ISD</v>
          </cell>
        </row>
        <row r="876">
          <cell r="A876" t="str">
            <v>169909</v>
          </cell>
          <cell r="B876" t="str">
            <v>PRAIRIE VALLEY ISD</v>
          </cell>
        </row>
        <row r="877">
          <cell r="A877" t="str">
            <v>169910</v>
          </cell>
          <cell r="B877" t="str">
            <v>FORESTBURG ISD</v>
          </cell>
        </row>
        <row r="878">
          <cell r="A878" t="str">
            <v>169911</v>
          </cell>
          <cell r="B878" t="str">
            <v>SAINT JO ISD</v>
          </cell>
        </row>
        <row r="879">
          <cell r="A879" t="str">
            <v>170801</v>
          </cell>
          <cell r="B879" t="str">
            <v>TEXAS SERENITY ACADEMY</v>
          </cell>
        </row>
        <row r="880">
          <cell r="A880" t="str">
            <v>170902</v>
          </cell>
          <cell r="B880" t="str">
            <v>CONROE ISD</v>
          </cell>
        </row>
        <row r="881">
          <cell r="A881" t="str">
            <v>170903</v>
          </cell>
          <cell r="B881" t="str">
            <v>MONTGOMERY ISD</v>
          </cell>
        </row>
        <row r="882">
          <cell r="A882" t="str">
            <v>170904</v>
          </cell>
          <cell r="B882" t="str">
            <v>WILLIS ISD</v>
          </cell>
        </row>
        <row r="883">
          <cell r="A883" t="str">
            <v>170906</v>
          </cell>
          <cell r="B883" t="str">
            <v>MAGNOLIA ISD</v>
          </cell>
        </row>
        <row r="884">
          <cell r="A884" t="str">
            <v>170907</v>
          </cell>
          <cell r="B884" t="str">
            <v>SPLENDORA ISD</v>
          </cell>
        </row>
        <row r="885">
          <cell r="A885" t="str">
            <v>170908</v>
          </cell>
          <cell r="B885" t="str">
            <v>NEW CANEY ISD</v>
          </cell>
        </row>
        <row r="886">
          <cell r="A886" t="str">
            <v>171901</v>
          </cell>
          <cell r="B886" t="str">
            <v>DUMAS ISD</v>
          </cell>
        </row>
        <row r="887">
          <cell r="A887" t="str">
            <v>171902</v>
          </cell>
          <cell r="B887" t="str">
            <v>SUNRAY ISD</v>
          </cell>
        </row>
        <row r="888">
          <cell r="A888" t="str">
            <v>172902</v>
          </cell>
          <cell r="B888" t="str">
            <v>DAINGERFIELD-LONE STAR ISD</v>
          </cell>
        </row>
        <row r="889">
          <cell r="A889" t="str">
            <v>172905</v>
          </cell>
          <cell r="B889" t="str">
            <v>PEWITT CISD</v>
          </cell>
        </row>
        <row r="890">
          <cell r="A890" t="str">
            <v>173901</v>
          </cell>
          <cell r="B890" t="str">
            <v>MOTLEY COUNTY ISD</v>
          </cell>
        </row>
        <row r="891">
          <cell r="A891" t="str">
            <v>174801</v>
          </cell>
          <cell r="B891" t="str">
            <v>STEPHEN F AUSTIN STATE UNIVERSITY CHARTER SCHOOL</v>
          </cell>
        </row>
        <row r="892">
          <cell r="A892" t="str">
            <v>174901</v>
          </cell>
          <cell r="B892" t="str">
            <v>CHIRENO ISD</v>
          </cell>
        </row>
        <row r="893">
          <cell r="A893" t="str">
            <v>174902</v>
          </cell>
          <cell r="B893" t="str">
            <v>CUSHING ISD</v>
          </cell>
        </row>
        <row r="894">
          <cell r="A894" t="str">
            <v>174903</v>
          </cell>
          <cell r="B894" t="str">
            <v>GARRISON ISD</v>
          </cell>
        </row>
        <row r="895">
          <cell r="A895" t="str">
            <v>174904</v>
          </cell>
          <cell r="B895" t="str">
            <v>NACOGDOCHES ISD</v>
          </cell>
        </row>
        <row r="896">
          <cell r="A896" t="str">
            <v>174906</v>
          </cell>
          <cell r="B896" t="str">
            <v>WODEN ISD</v>
          </cell>
        </row>
        <row r="897">
          <cell r="A897" t="str">
            <v>174908</v>
          </cell>
          <cell r="B897" t="str">
            <v>CENTRAL HEIGHTS ISD</v>
          </cell>
        </row>
        <row r="898">
          <cell r="A898" t="str">
            <v>174909</v>
          </cell>
          <cell r="B898" t="str">
            <v>MARTINSVILLE ISD</v>
          </cell>
        </row>
        <row r="899">
          <cell r="A899" t="str">
            <v>174910</v>
          </cell>
          <cell r="B899" t="str">
            <v>ETOILE ISD</v>
          </cell>
        </row>
        <row r="900">
          <cell r="A900" t="str">
            <v>174911</v>
          </cell>
          <cell r="B900" t="str">
            <v>DOUGLASS ISD</v>
          </cell>
        </row>
        <row r="901">
          <cell r="A901" t="str">
            <v>175902</v>
          </cell>
          <cell r="B901" t="str">
            <v>BLOOMING GROVE ISD</v>
          </cell>
        </row>
        <row r="902">
          <cell r="A902" t="str">
            <v>175903</v>
          </cell>
          <cell r="B902" t="str">
            <v>CORSICANA ISD</v>
          </cell>
        </row>
        <row r="903">
          <cell r="A903" t="str">
            <v>175904</v>
          </cell>
          <cell r="B903" t="str">
            <v>DAWSON ISD</v>
          </cell>
        </row>
        <row r="904">
          <cell r="A904" t="str">
            <v>175905</v>
          </cell>
          <cell r="B904" t="str">
            <v>FROST ISD</v>
          </cell>
        </row>
        <row r="905">
          <cell r="A905" t="str">
            <v>175907</v>
          </cell>
          <cell r="B905" t="str">
            <v>KERENS ISD</v>
          </cell>
        </row>
        <row r="906">
          <cell r="A906" t="str">
            <v>175909</v>
          </cell>
          <cell r="B906" t="str">
            <v>CORSICANA RESIDENTIAL TREATMENT CENTER</v>
          </cell>
        </row>
        <row r="907">
          <cell r="A907" t="str">
            <v>175910</v>
          </cell>
          <cell r="B907" t="str">
            <v>MILDRED ISD</v>
          </cell>
        </row>
        <row r="908">
          <cell r="A908" t="str">
            <v>175911</v>
          </cell>
          <cell r="B908" t="str">
            <v>RICE ISD</v>
          </cell>
        </row>
        <row r="909">
          <cell r="A909" t="str">
            <v>176901</v>
          </cell>
          <cell r="B909" t="str">
            <v>BURKEVILLE ISD</v>
          </cell>
        </row>
        <row r="910">
          <cell r="A910" t="str">
            <v>176902</v>
          </cell>
          <cell r="B910" t="str">
            <v>NEWTON ISD</v>
          </cell>
        </row>
        <row r="911">
          <cell r="A911" t="str">
            <v>176903</v>
          </cell>
          <cell r="B911" t="str">
            <v>DEWEYVILLE ISD</v>
          </cell>
        </row>
        <row r="912">
          <cell r="A912" t="str">
            <v>177901</v>
          </cell>
          <cell r="B912" t="str">
            <v>ROSCOE ISD</v>
          </cell>
        </row>
        <row r="913">
          <cell r="A913" t="str">
            <v>177902</v>
          </cell>
          <cell r="B913" t="str">
            <v>SWEETWATER ISD</v>
          </cell>
        </row>
        <row r="914">
          <cell r="A914" t="str">
            <v>177903</v>
          </cell>
          <cell r="B914" t="str">
            <v>BLACKWELL CISD</v>
          </cell>
        </row>
        <row r="915">
          <cell r="A915" t="str">
            <v>177905</v>
          </cell>
          <cell r="B915" t="str">
            <v>HIGHLAND ISD</v>
          </cell>
        </row>
        <row r="916">
          <cell r="A916" t="str">
            <v>178801</v>
          </cell>
          <cell r="B916" t="str">
            <v>DR M L GARZA-GONZALEZ CHARTER SCHOOL</v>
          </cell>
        </row>
        <row r="917">
          <cell r="A917" t="str">
            <v>178802</v>
          </cell>
          <cell r="B917" t="str">
            <v>SEASHORE LEARNING CTR CHARTER</v>
          </cell>
        </row>
        <row r="918">
          <cell r="A918" t="str">
            <v>178804</v>
          </cell>
          <cell r="B918" t="str">
            <v>RICHARD MILBURN ALTER HIGH SCHOOL (CORPUS CHRISTI)</v>
          </cell>
        </row>
        <row r="919">
          <cell r="A919" t="str">
            <v>178807</v>
          </cell>
          <cell r="B919" t="str">
            <v>CORPUS CHRISTI MONTESSORI SCHOOL</v>
          </cell>
        </row>
        <row r="920">
          <cell r="A920" t="str">
            <v>178808</v>
          </cell>
          <cell r="B920" t="str">
            <v>SEASHORE MIDDLE ACAD</v>
          </cell>
        </row>
        <row r="921">
          <cell r="A921" t="str">
            <v>178809</v>
          </cell>
          <cell r="B921" t="str">
            <v>SCHOOL OF SCIENCE AND TECHNOLOGY CORPUS CHRISTI</v>
          </cell>
        </row>
        <row r="922">
          <cell r="A922" t="str">
            <v>178901</v>
          </cell>
          <cell r="B922" t="str">
            <v>AGUA DULCE ISD</v>
          </cell>
        </row>
        <row r="923">
          <cell r="A923" t="str">
            <v>178902</v>
          </cell>
          <cell r="B923" t="str">
            <v>BISHOP CISD</v>
          </cell>
        </row>
        <row r="924">
          <cell r="A924" t="str">
            <v>178903</v>
          </cell>
          <cell r="B924" t="str">
            <v>CALALLEN ISD</v>
          </cell>
        </row>
        <row r="925">
          <cell r="A925" t="str">
            <v>178904</v>
          </cell>
          <cell r="B925" t="str">
            <v>CORPUS CHRISTI ISD</v>
          </cell>
        </row>
        <row r="926">
          <cell r="A926" t="str">
            <v>178905</v>
          </cell>
          <cell r="B926" t="str">
            <v>DRISCOLL ISD</v>
          </cell>
        </row>
        <row r="927">
          <cell r="A927" t="str">
            <v>178906</v>
          </cell>
          <cell r="B927" t="str">
            <v>LONDON ISD</v>
          </cell>
        </row>
        <row r="928">
          <cell r="A928" t="str">
            <v>178908</v>
          </cell>
          <cell r="B928" t="str">
            <v>PORT ARANSAS ISD</v>
          </cell>
        </row>
        <row r="929">
          <cell r="A929" t="str">
            <v>178909</v>
          </cell>
          <cell r="B929" t="str">
            <v>ROBSTOWN ISD</v>
          </cell>
        </row>
        <row r="930">
          <cell r="A930" t="str">
            <v>178912</v>
          </cell>
          <cell r="B930" t="str">
            <v>TULOSO-MIDWAY ISD</v>
          </cell>
        </row>
        <row r="931">
          <cell r="A931" t="str">
            <v>178913</v>
          </cell>
          <cell r="B931" t="str">
            <v>BANQUETE ISD</v>
          </cell>
        </row>
        <row r="932">
          <cell r="A932" t="str">
            <v>178914</v>
          </cell>
          <cell r="B932" t="str">
            <v>FLOUR BLUFF ISD</v>
          </cell>
        </row>
        <row r="933">
          <cell r="A933" t="str">
            <v>178915</v>
          </cell>
          <cell r="B933" t="str">
            <v>WEST OSO ISD</v>
          </cell>
        </row>
        <row r="934">
          <cell r="A934" t="str">
            <v>179901</v>
          </cell>
          <cell r="B934" t="str">
            <v>PERRYTON ISD</v>
          </cell>
        </row>
        <row r="935">
          <cell r="A935" t="str">
            <v>180901</v>
          </cell>
          <cell r="B935" t="str">
            <v>BOYS RANCH ISD</v>
          </cell>
        </row>
        <row r="936">
          <cell r="A936" t="str">
            <v>180902</v>
          </cell>
          <cell r="B936" t="str">
            <v>VEGA ISD</v>
          </cell>
        </row>
        <row r="937">
          <cell r="A937" t="str">
            <v>180903</v>
          </cell>
          <cell r="B937" t="str">
            <v>ADRIAN ISD</v>
          </cell>
        </row>
        <row r="938">
          <cell r="A938" t="str">
            <v>180904</v>
          </cell>
          <cell r="B938" t="str">
            <v>WILDORADO ISD</v>
          </cell>
        </row>
        <row r="939">
          <cell r="A939" t="str">
            <v>181901</v>
          </cell>
          <cell r="B939" t="str">
            <v>BRIDGE CITY ISD</v>
          </cell>
        </row>
        <row r="940">
          <cell r="A940" t="str">
            <v>181905</v>
          </cell>
          <cell r="B940" t="str">
            <v>ORANGEFIELD ISD</v>
          </cell>
        </row>
        <row r="941">
          <cell r="A941" t="str">
            <v>181906</v>
          </cell>
          <cell r="B941" t="str">
            <v>WEST ORANGE-COVE CISD</v>
          </cell>
        </row>
        <row r="942">
          <cell r="A942" t="str">
            <v>181907</v>
          </cell>
          <cell r="B942" t="str">
            <v>VIDOR ISD</v>
          </cell>
        </row>
        <row r="943">
          <cell r="A943" t="str">
            <v>181908</v>
          </cell>
          <cell r="B943" t="str">
            <v>LITTLE CYPRESS-MAURICEVILLE CISD</v>
          </cell>
        </row>
        <row r="944">
          <cell r="A944" t="str">
            <v>182901</v>
          </cell>
          <cell r="B944" t="str">
            <v>GORDON ISD</v>
          </cell>
        </row>
        <row r="945">
          <cell r="A945" t="str">
            <v>182902</v>
          </cell>
          <cell r="B945" t="str">
            <v>GRAFORD ISD</v>
          </cell>
        </row>
        <row r="946">
          <cell r="A946" t="str">
            <v>182903</v>
          </cell>
          <cell r="B946" t="str">
            <v>MINERAL WELLS ISD</v>
          </cell>
        </row>
        <row r="947">
          <cell r="A947" t="str">
            <v>182904</v>
          </cell>
          <cell r="B947" t="str">
            <v>SANTO ISD</v>
          </cell>
        </row>
        <row r="948">
          <cell r="A948" t="str">
            <v>182905</v>
          </cell>
          <cell r="B948" t="str">
            <v>STRAWN ISD</v>
          </cell>
        </row>
        <row r="949">
          <cell r="A949" t="str">
            <v>182906</v>
          </cell>
          <cell r="B949" t="str">
            <v>PALO PINTO ISD</v>
          </cell>
        </row>
        <row r="950">
          <cell r="A950" t="str">
            <v>183801</v>
          </cell>
          <cell r="B950" t="str">
            <v>PANOLA CHARTER SCHOOL</v>
          </cell>
        </row>
        <row r="951">
          <cell r="A951" t="str">
            <v>183901</v>
          </cell>
          <cell r="B951" t="str">
            <v>BECKVILLE ISD</v>
          </cell>
        </row>
        <row r="952">
          <cell r="A952" t="str">
            <v>183902</v>
          </cell>
          <cell r="B952" t="str">
            <v>CARTHAGE ISD</v>
          </cell>
        </row>
        <row r="953">
          <cell r="A953" t="str">
            <v>183904</v>
          </cell>
          <cell r="B953" t="str">
            <v>GARY ISD</v>
          </cell>
        </row>
        <row r="954">
          <cell r="A954" t="str">
            <v>184801</v>
          </cell>
          <cell r="B954" t="str">
            <v>CROSSTIMBERS ACADEMY</v>
          </cell>
        </row>
        <row r="955">
          <cell r="A955" t="str">
            <v>184901</v>
          </cell>
          <cell r="B955" t="str">
            <v>POOLVILLE ISD</v>
          </cell>
        </row>
        <row r="956">
          <cell r="A956" t="str">
            <v>184902</v>
          </cell>
          <cell r="B956" t="str">
            <v>SPRINGTOWN ISD</v>
          </cell>
        </row>
        <row r="957">
          <cell r="A957" t="str">
            <v>184903</v>
          </cell>
          <cell r="B957" t="str">
            <v>WEATHERFORD ISD</v>
          </cell>
        </row>
        <row r="958">
          <cell r="A958" t="str">
            <v>184904</v>
          </cell>
          <cell r="B958" t="str">
            <v>MILLSAP ISD</v>
          </cell>
        </row>
        <row r="959">
          <cell r="A959" t="str">
            <v>184907</v>
          </cell>
          <cell r="B959" t="str">
            <v>ALEDO ISD</v>
          </cell>
        </row>
        <row r="960">
          <cell r="A960" t="str">
            <v>184908</v>
          </cell>
          <cell r="B960" t="str">
            <v>PEASTER ISD</v>
          </cell>
        </row>
        <row r="961">
          <cell r="A961" t="str">
            <v>184909</v>
          </cell>
          <cell r="B961" t="str">
            <v>BROCK ISD</v>
          </cell>
        </row>
        <row r="962">
          <cell r="A962" t="str">
            <v>184911</v>
          </cell>
          <cell r="B962" t="str">
            <v>GARNER ISD</v>
          </cell>
        </row>
        <row r="963">
          <cell r="A963" t="str">
            <v>185901</v>
          </cell>
          <cell r="B963" t="str">
            <v>BOVINA ISD</v>
          </cell>
        </row>
        <row r="964">
          <cell r="A964" t="str">
            <v>185902</v>
          </cell>
          <cell r="B964" t="str">
            <v>FARWELL ISD</v>
          </cell>
        </row>
        <row r="965">
          <cell r="A965" t="str">
            <v>185903</v>
          </cell>
          <cell r="B965" t="str">
            <v>FRIONA ISD</v>
          </cell>
        </row>
        <row r="966">
          <cell r="A966" t="str">
            <v>185904</v>
          </cell>
          <cell r="B966" t="str">
            <v>LAZBUDDIE ISD</v>
          </cell>
        </row>
        <row r="967">
          <cell r="A967" t="str">
            <v>186901</v>
          </cell>
          <cell r="B967" t="str">
            <v>BUENA VISTA ISD</v>
          </cell>
        </row>
        <row r="968">
          <cell r="A968" t="str">
            <v>186902</v>
          </cell>
          <cell r="B968" t="str">
            <v>FORT STOCKTON ISD</v>
          </cell>
        </row>
        <row r="969">
          <cell r="A969" t="str">
            <v>186903</v>
          </cell>
          <cell r="B969" t="str">
            <v>IRAAN-SHEFFIELD ISD</v>
          </cell>
        </row>
        <row r="970">
          <cell r="A970" t="str">
            <v>187901</v>
          </cell>
          <cell r="B970" t="str">
            <v>BIG SANDY ISD</v>
          </cell>
        </row>
        <row r="971">
          <cell r="A971" t="str">
            <v>187903</v>
          </cell>
          <cell r="B971" t="str">
            <v>GOODRICH ISD</v>
          </cell>
        </row>
        <row r="972">
          <cell r="A972" t="str">
            <v>187904</v>
          </cell>
          <cell r="B972" t="str">
            <v>CORRIGAN-CAMDEN ISD</v>
          </cell>
        </row>
        <row r="973">
          <cell r="A973" t="str">
            <v>187906</v>
          </cell>
          <cell r="B973" t="str">
            <v>LEGGETT ISD</v>
          </cell>
        </row>
        <row r="974">
          <cell r="A974" t="str">
            <v>187907</v>
          </cell>
          <cell r="B974" t="str">
            <v>LIVINGSTON ISD</v>
          </cell>
        </row>
        <row r="975">
          <cell r="A975" t="str">
            <v>187910</v>
          </cell>
          <cell r="B975" t="str">
            <v>ONALASKA ISD</v>
          </cell>
        </row>
        <row r="976">
          <cell r="A976" t="str">
            <v>188801</v>
          </cell>
          <cell r="B976" t="str">
            <v>RICHARD MILBURN ACADEMY (AMARILLO)</v>
          </cell>
        </row>
        <row r="977">
          <cell r="A977" t="str">
            <v>188901</v>
          </cell>
          <cell r="B977" t="str">
            <v>AMARILLO ISD</v>
          </cell>
        </row>
        <row r="978">
          <cell r="A978" t="str">
            <v>188902</v>
          </cell>
          <cell r="B978" t="str">
            <v>RIVER ROAD ISD</v>
          </cell>
        </row>
        <row r="979">
          <cell r="A979" t="str">
            <v>188903</v>
          </cell>
          <cell r="B979" t="str">
            <v>HIGHLAND PARK ISD</v>
          </cell>
        </row>
        <row r="980">
          <cell r="A980" t="str">
            <v>188904</v>
          </cell>
          <cell r="B980" t="str">
            <v>BUSHLAND ISD</v>
          </cell>
        </row>
        <row r="981">
          <cell r="A981" t="str">
            <v>189901</v>
          </cell>
          <cell r="B981" t="str">
            <v>MARFA ISD</v>
          </cell>
        </row>
        <row r="982">
          <cell r="A982" t="str">
            <v>189902</v>
          </cell>
          <cell r="B982" t="str">
            <v>PRESIDIO ISD</v>
          </cell>
        </row>
        <row r="983">
          <cell r="A983" t="str">
            <v>190903</v>
          </cell>
          <cell r="B983" t="str">
            <v>RAINS ISD</v>
          </cell>
        </row>
        <row r="984">
          <cell r="A984" t="str">
            <v>191901</v>
          </cell>
          <cell r="B984" t="str">
            <v>CANYON ISD</v>
          </cell>
        </row>
        <row r="985">
          <cell r="A985" t="str">
            <v>192901</v>
          </cell>
          <cell r="B985" t="str">
            <v>REAGAN COUNTY ISD</v>
          </cell>
        </row>
        <row r="986">
          <cell r="A986" t="str">
            <v>193801</v>
          </cell>
          <cell r="B986" t="str">
            <v>BIG SPRINGS CHARTER SCHOOL</v>
          </cell>
        </row>
        <row r="987">
          <cell r="A987" t="str">
            <v>193902</v>
          </cell>
          <cell r="B987" t="str">
            <v>LEAKEY ISD</v>
          </cell>
        </row>
        <row r="988">
          <cell r="A988" t="str">
            <v>194902</v>
          </cell>
          <cell r="B988" t="str">
            <v>AVERY ISD</v>
          </cell>
        </row>
        <row r="989">
          <cell r="A989" t="str">
            <v>194903</v>
          </cell>
          <cell r="B989" t="str">
            <v>RIVERCREST ISD</v>
          </cell>
        </row>
        <row r="990">
          <cell r="A990" t="str">
            <v>194904</v>
          </cell>
          <cell r="B990" t="str">
            <v>CLARKSVILLE ISD</v>
          </cell>
        </row>
        <row r="991">
          <cell r="A991" t="str">
            <v>194905</v>
          </cell>
          <cell r="B991" t="str">
            <v>DETROIT ISD</v>
          </cell>
        </row>
        <row r="992">
          <cell r="A992" t="str">
            <v>195901</v>
          </cell>
          <cell r="B992" t="str">
            <v>PECOS-BARSTOW-TOYAH ISD</v>
          </cell>
        </row>
        <row r="993">
          <cell r="A993" t="str">
            <v>195902</v>
          </cell>
          <cell r="B993" t="str">
            <v>BALMORHEA ISD</v>
          </cell>
        </row>
        <row r="994">
          <cell r="A994" t="str">
            <v>196901</v>
          </cell>
          <cell r="B994" t="str">
            <v>AUSTWELL-TIVOLI ISD</v>
          </cell>
        </row>
        <row r="995">
          <cell r="A995" t="str">
            <v>196902</v>
          </cell>
          <cell r="B995" t="str">
            <v>WOODSBORO ISD</v>
          </cell>
        </row>
        <row r="996">
          <cell r="A996" t="str">
            <v>196903</v>
          </cell>
          <cell r="B996" t="str">
            <v>REFUGIO ISD</v>
          </cell>
        </row>
        <row r="997">
          <cell r="A997" t="str">
            <v>197902</v>
          </cell>
          <cell r="B997" t="str">
            <v>MIAMI ISD</v>
          </cell>
        </row>
        <row r="998">
          <cell r="A998" t="str">
            <v>198901</v>
          </cell>
          <cell r="B998" t="str">
            <v>BREMOND ISD</v>
          </cell>
        </row>
        <row r="999">
          <cell r="A999" t="str">
            <v>198902</v>
          </cell>
          <cell r="B999" t="str">
            <v>CALVERT ISD</v>
          </cell>
        </row>
        <row r="1000">
          <cell r="A1000" t="str">
            <v>198903</v>
          </cell>
          <cell r="B1000" t="str">
            <v>FRANKLIN ISD</v>
          </cell>
        </row>
        <row r="1001">
          <cell r="A1001" t="str">
            <v>198905</v>
          </cell>
          <cell r="B1001" t="str">
            <v>HEARNE ISD</v>
          </cell>
        </row>
        <row r="1002">
          <cell r="A1002" t="str">
            <v>198906</v>
          </cell>
          <cell r="B1002" t="str">
            <v>MUMFORD ISD</v>
          </cell>
        </row>
        <row r="1003">
          <cell r="A1003" t="str">
            <v>199901</v>
          </cell>
          <cell r="B1003" t="str">
            <v>ROCKWALL ISD</v>
          </cell>
        </row>
        <row r="1004">
          <cell r="A1004" t="str">
            <v>199902</v>
          </cell>
          <cell r="B1004" t="str">
            <v>ROYSE CITY ISD</v>
          </cell>
        </row>
        <row r="1005">
          <cell r="A1005" t="str">
            <v>200901</v>
          </cell>
          <cell r="B1005" t="str">
            <v>BALLINGER ISD</v>
          </cell>
        </row>
        <row r="1006">
          <cell r="A1006" t="str">
            <v>200902</v>
          </cell>
          <cell r="B1006" t="str">
            <v>MILES ISD</v>
          </cell>
        </row>
        <row r="1007">
          <cell r="A1007" t="str">
            <v>200904</v>
          </cell>
          <cell r="B1007" t="str">
            <v>WINTERS  ISD</v>
          </cell>
        </row>
        <row r="1008">
          <cell r="A1008" t="str">
            <v>200906</v>
          </cell>
          <cell r="B1008" t="str">
            <v>OLFEN ISD</v>
          </cell>
        </row>
        <row r="1009">
          <cell r="A1009" t="str">
            <v>201902</v>
          </cell>
          <cell r="B1009" t="str">
            <v>HENDERSON ISD</v>
          </cell>
        </row>
        <row r="1010">
          <cell r="A1010" t="str">
            <v>201903</v>
          </cell>
          <cell r="B1010" t="str">
            <v>LANEVILLE ISD</v>
          </cell>
        </row>
        <row r="1011">
          <cell r="A1011" t="str">
            <v>201904</v>
          </cell>
          <cell r="B1011" t="str">
            <v>LEVERETTS CHAPEL ISD</v>
          </cell>
        </row>
        <row r="1012">
          <cell r="A1012" t="str">
            <v>201907</v>
          </cell>
          <cell r="B1012" t="str">
            <v>MOUNT ENTERPRISE ISD</v>
          </cell>
        </row>
        <row r="1013">
          <cell r="A1013" t="str">
            <v>201908</v>
          </cell>
          <cell r="B1013" t="str">
            <v>OVERTON ISD</v>
          </cell>
        </row>
        <row r="1014">
          <cell r="A1014" t="str">
            <v>201910</v>
          </cell>
          <cell r="B1014" t="str">
            <v>TATUM ISD</v>
          </cell>
        </row>
        <row r="1015">
          <cell r="A1015" t="str">
            <v>201913</v>
          </cell>
          <cell r="B1015" t="str">
            <v>CARLISLE ISD</v>
          </cell>
        </row>
        <row r="1016">
          <cell r="A1016" t="str">
            <v>201914</v>
          </cell>
          <cell r="B1016" t="str">
            <v>WEST RUSK ISD</v>
          </cell>
        </row>
        <row r="1017">
          <cell r="A1017" t="str">
            <v>202903</v>
          </cell>
          <cell r="B1017" t="str">
            <v>HEMPHILL ISD</v>
          </cell>
        </row>
        <row r="1018">
          <cell r="A1018" t="str">
            <v>202905</v>
          </cell>
          <cell r="B1018" t="str">
            <v>WEST SABINE ISD</v>
          </cell>
        </row>
        <row r="1019">
          <cell r="A1019" t="str">
            <v>203901</v>
          </cell>
          <cell r="B1019" t="str">
            <v>SAN AUGUSTINE ISD</v>
          </cell>
        </row>
        <row r="1020">
          <cell r="A1020" t="str">
            <v>203902</v>
          </cell>
          <cell r="B1020" t="str">
            <v>BROADDUS ISD</v>
          </cell>
        </row>
        <row r="1021">
          <cell r="A1021" t="str">
            <v>204901</v>
          </cell>
          <cell r="B1021" t="str">
            <v>COLDSPRING-OAKHURST CISD</v>
          </cell>
        </row>
        <row r="1022">
          <cell r="A1022" t="str">
            <v>204904</v>
          </cell>
          <cell r="B1022" t="str">
            <v>SHEPHERD ISD</v>
          </cell>
        </row>
        <row r="1023">
          <cell r="A1023" t="str">
            <v>205901</v>
          </cell>
          <cell r="B1023" t="str">
            <v>ARANSAS PASS ISD</v>
          </cell>
        </row>
        <row r="1024">
          <cell r="A1024" t="str">
            <v>205902</v>
          </cell>
          <cell r="B1024" t="str">
            <v>GREGORY-PORTLAND ISD</v>
          </cell>
        </row>
        <row r="1025">
          <cell r="A1025" t="str">
            <v>205903</v>
          </cell>
          <cell r="B1025" t="str">
            <v>INGLESIDE ISD</v>
          </cell>
        </row>
        <row r="1026">
          <cell r="A1026" t="str">
            <v>205904</v>
          </cell>
          <cell r="B1026" t="str">
            <v>MATHIS ISD</v>
          </cell>
        </row>
        <row r="1027">
          <cell r="A1027" t="str">
            <v>205905</v>
          </cell>
          <cell r="B1027" t="str">
            <v>ODEM-EDROY ISD</v>
          </cell>
        </row>
        <row r="1028">
          <cell r="A1028" t="str">
            <v>205906</v>
          </cell>
          <cell r="B1028" t="str">
            <v>SINTON ISD</v>
          </cell>
        </row>
        <row r="1029">
          <cell r="A1029" t="str">
            <v>205907</v>
          </cell>
          <cell r="B1029" t="str">
            <v>TAFT ISD</v>
          </cell>
        </row>
        <row r="1030">
          <cell r="A1030" t="str">
            <v>206901</v>
          </cell>
          <cell r="B1030" t="str">
            <v>SAN SABA ISD</v>
          </cell>
        </row>
        <row r="1031">
          <cell r="A1031" t="str">
            <v>206902</v>
          </cell>
          <cell r="B1031" t="str">
            <v>RICHLAND SPRINGS ISD</v>
          </cell>
        </row>
        <row r="1032">
          <cell r="A1032" t="str">
            <v>206903</v>
          </cell>
          <cell r="B1032" t="str">
            <v>CHEROKEE ISD</v>
          </cell>
        </row>
        <row r="1033">
          <cell r="A1033" t="str">
            <v>207901</v>
          </cell>
          <cell r="B1033" t="str">
            <v>SCHLEICHER ISD</v>
          </cell>
        </row>
        <row r="1034">
          <cell r="A1034" t="str">
            <v>208901</v>
          </cell>
          <cell r="B1034" t="str">
            <v>HERMLEIGH ISD</v>
          </cell>
        </row>
        <row r="1035">
          <cell r="A1035" t="str">
            <v>208902</v>
          </cell>
          <cell r="B1035" t="str">
            <v>SNYDER ISD</v>
          </cell>
        </row>
        <row r="1036">
          <cell r="A1036" t="str">
            <v>208903</v>
          </cell>
          <cell r="B1036" t="str">
            <v>IRA ISD</v>
          </cell>
        </row>
        <row r="1037">
          <cell r="A1037" t="str">
            <v>209901</v>
          </cell>
          <cell r="B1037" t="str">
            <v>ALBANY ISD</v>
          </cell>
        </row>
        <row r="1038">
          <cell r="A1038" t="str">
            <v>209902</v>
          </cell>
          <cell r="B1038" t="str">
            <v>MORAN ISD</v>
          </cell>
        </row>
        <row r="1039">
          <cell r="A1039" t="str">
            <v>210901</v>
          </cell>
          <cell r="B1039" t="str">
            <v>CENTER ISD</v>
          </cell>
        </row>
        <row r="1040">
          <cell r="A1040" t="str">
            <v>210902</v>
          </cell>
          <cell r="B1040" t="str">
            <v>JOAQUIN ISD</v>
          </cell>
        </row>
        <row r="1041">
          <cell r="A1041" t="str">
            <v>210903</v>
          </cell>
          <cell r="B1041" t="str">
            <v>SHELBYVILLE ISD</v>
          </cell>
        </row>
        <row r="1042">
          <cell r="A1042" t="str">
            <v>210904</v>
          </cell>
          <cell r="B1042" t="str">
            <v>TENAHA ISD</v>
          </cell>
        </row>
        <row r="1043">
          <cell r="A1043" t="str">
            <v>210905</v>
          </cell>
          <cell r="B1043" t="str">
            <v>TIMPSON ISD</v>
          </cell>
        </row>
        <row r="1044">
          <cell r="A1044" t="str">
            <v>210906</v>
          </cell>
          <cell r="B1044" t="str">
            <v>EXCELSIOR ISD</v>
          </cell>
        </row>
        <row r="1045">
          <cell r="A1045" t="str">
            <v>211901</v>
          </cell>
          <cell r="B1045" t="str">
            <v>TEXHOMA ISD</v>
          </cell>
        </row>
        <row r="1046">
          <cell r="A1046" t="str">
            <v>211902</v>
          </cell>
          <cell r="B1046" t="str">
            <v>STRATFORD ISD</v>
          </cell>
        </row>
        <row r="1047">
          <cell r="A1047" t="str">
            <v>212801</v>
          </cell>
          <cell r="B1047" t="str">
            <v>CUMBERLAND ACADEMY</v>
          </cell>
        </row>
        <row r="1048">
          <cell r="A1048" t="str">
            <v>212803</v>
          </cell>
          <cell r="B1048" t="str">
            <v>AZLEWAY CHARTER SCHOOL</v>
          </cell>
        </row>
        <row r="1049">
          <cell r="A1049" t="str">
            <v>212901</v>
          </cell>
          <cell r="B1049" t="str">
            <v>ARP ISD</v>
          </cell>
        </row>
        <row r="1050">
          <cell r="A1050" t="str">
            <v>212902</v>
          </cell>
          <cell r="B1050" t="str">
            <v>BULLARD ISD</v>
          </cell>
        </row>
        <row r="1051">
          <cell r="A1051" t="str">
            <v>212903</v>
          </cell>
          <cell r="B1051" t="str">
            <v>LINDALE ISD</v>
          </cell>
        </row>
        <row r="1052">
          <cell r="A1052" t="str">
            <v>212904</v>
          </cell>
          <cell r="B1052" t="str">
            <v>TROUP ISD</v>
          </cell>
        </row>
        <row r="1053">
          <cell r="A1053" t="str">
            <v>212905</v>
          </cell>
          <cell r="B1053" t="str">
            <v>TYLER ISD</v>
          </cell>
        </row>
        <row r="1054">
          <cell r="A1054" t="str">
            <v>212906</v>
          </cell>
          <cell r="B1054" t="str">
            <v>WHITEHOUSE ISD</v>
          </cell>
        </row>
        <row r="1055">
          <cell r="A1055" t="str">
            <v>212909</v>
          </cell>
          <cell r="B1055" t="str">
            <v>CHAPEL HILL ISD</v>
          </cell>
        </row>
        <row r="1056">
          <cell r="A1056" t="str">
            <v>212910</v>
          </cell>
          <cell r="B1056" t="str">
            <v>WINONA ISD</v>
          </cell>
        </row>
        <row r="1057">
          <cell r="A1057" t="str">
            <v>213801</v>
          </cell>
          <cell r="B1057" t="str">
            <v>BRAZOS RIVER CHARTER SCHOOL</v>
          </cell>
        </row>
        <row r="1058">
          <cell r="A1058" t="str">
            <v>213901</v>
          </cell>
          <cell r="B1058" t="str">
            <v>GLEN ROSE ISD</v>
          </cell>
        </row>
        <row r="1059">
          <cell r="A1059" t="str">
            <v>214901</v>
          </cell>
          <cell r="B1059" t="str">
            <v>RIO GRANDE CITY CISD</v>
          </cell>
        </row>
        <row r="1060">
          <cell r="A1060" t="str">
            <v>214902</v>
          </cell>
          <cell r="B1060" t="str">
            <v>SAN ISIDRO ISD</v>
          </cell>
        </row>
        <row r="1061">
          <cell r="A1061" t="str">
            <v>214903</v>
          </cell>
          <cell r="B1061" t="str">
            <v>ROMA ISD</v>
          </cell>
        </row>
        <row r="1062">
          <cell r="A1062" t="str">
            <v>215901</v>
          </cell>
          <cell r="B1062" t="str">
            <v>BRECKENRIDGE ISD</v>
          </cell>
        </row>
        <row r="1063">
          <cell r="A1063" t="str">
            <v>216901</v>
          </cell>
          <cell r="B1063" t="str">
            <v>STERLING CITY ISD</v>
          </cell>
        </row>
        <row r="1064">
          <cell r="A1064" t="str">
            <v>217901</v>
          </cell>
          <cell r="B1064" t="str">
            <v>ASPERMONT ISD</v>
          </cell>
        </row>
        <row r="1065">
          <cell r="A1065" t="str">
            <v>218901</v>
          </cell>
          <cell r="B1065" t="str">
            <v>SONORA ISD</v>
          </cell>
        </row>
        <row r="1066">
          <cell r="A1066" t="str">
            <v>219901</v>
          </cell>
          <cell r="B1066" t="str">
            <v>HAPPY ISD</v>
          </cell>
        </row>
        <row r="1067">
          <cell r="A1067" t="str">
            <v>219903</v>
          </cell>
          <cell r="B1067" t="str">
            <v>TULIA ISD</v>
          </cell>
        </row>
        <row r="1068">
          <cell r="A1068" t="str">
            <v>219905</v>
          </cell>
          <cell r="B1068" t="str">
            <v>KRESS ISD</v>
          </cell>
        </row>
        <row r="1069">
          <cell r="A1069" t="str">
            <v>220801</v>
          </cell>
          <cell r="B1069" t="str">
            <v>TREETOPS SCHOOL INTERNATIONAL</v>
          </cell>
        </row>
        <row r="1070">
          <cell r="A1070" t="str">
            <v>220802</v>
          </cell>
          <cell r="B1070" t="str">
            <v>ARLINGTON CLASSICS ACADEMY</v>
          </cell>
        </row>
        <row r="1071">
          <cell r="A1071" t="str">
            <v>220804</v>
          </cell>
          <cell r="B1071" t="str">
            <v>FORT WORTH CAN ACADEMY</v>
          </cell>
        </row>
        <row r="1072">
          <cell r="A1072" t="str">
            <v>220806</v>
          </cell>
          <cell r="B1072" t="str">
            <v>THERESA B LEE ACADEMY</v>
          </cell>
        </row>
        <row r="1073">
          <cell r="A1073" t="str">
            <v>220808</v>
          </cell>
          <cell r="B1073" t="str">
            <v>METRO ACADEMY OF MATH AND SCIENCE</v>
          </cell>
        </row>
        <row r="1074">
          <cell r="A1074" t="str">
            <v>220809</v>
          </cell>
          <cell r="B1074" t="str">
            <v>FORT WORTH ACADEMY OF FINE ARTS</v>
          </cell>
        </row>
        <row r="1075">
          <cell r="A1075" t="str">
            <v>220810</v>
          </cell>
          <cell r="B1075" t="str">
            <v>WESTLAKE ACADEMY CHARTER SCHOOL</v>
          </cell>
        </row>
        <row r="1076">
          <cell r="A1076" t="str">
            <v>220811</v>
          </cell>
          <cell r="B1076" t="str">
            <v>EAST FORT WORTH MONTESSORI ACADEMY</v>
          </cell>
        </row>
        <row r="1077">
          <cell r="A1077" t="str">
            <v>220812</v>
          </cell>
          <cell r="B1077" t="str">
            <v>RICHARD MILBURN ACADEMY (FORT WORTH)</v>
          </cell>
        </row>
        <row r="1078">
          <cell r="A1078" t="str">
            <v>220813</v>
          </cell>
          <cell r="B1078" t="str">
            <v>HARMONY SCIENCE ACAD (FORT WORTH)</v>
          </cell>
        </row>
        <row r="1079">
          <cell r="A1079" t="str">
            <v>220814</v>
          </cell>
          <cell r="B1079" t="str">
            <v>TEXAS ELEMENTARY SCHOOL OF THE ARTS</v>
          </cell>
        </row>
        <row r="1080">
          <cell r="A1080" t="str">
            <v>220815</v>
          </cell>
          <cell r="B1080" t="str">
            <v>CHAPEL HILL ACADEMY</v>
          </cell>
        </row>
        <row r="1081">
          <cell r="A1081" t="str">
            <v>220816</v>
          </cell>
          <cell r="B1081" t="str">
            <v>SUMMIT INTERNATIONAL PREPARATORY</v>
          </cell>
        </row>
        <row r="1082">
          <cell r="A1082" t="str">
            <v>220901</v>
          </cell>
          <cell r="B1082" t="str">
            <v>ARLINGTON ISD</v>
          </cell>
        </row>
        <row r="1083">
          <cell r="A1083" t="str">
            <v>220902</v>
          </cell>
          <cell r="B1083" t="str">
            <v>BIRDVILLE ISD</v>
          </cell>
        </row>
        <row r="1084">
          <cell r="A1084" t="str">
            <v>220904</v>
          </cell>
          <cell r="B1084" t="str">
            <v>EVERMAN ISD</v>
          </cell>
        </row>
        <row r="1085">
          <cell r="A1085" t="str">
            <v>220905</v>
          </cell>
          <cell r="B1085" t="str">
            <v>FORT WORTH ISD</v>
          </cell>
        </row>
        <row r="1086">
          <cell r="A1086" t="str">
            <v>220906</v>
          </cell>
          <cell r="B1086" t="str">
            <v>GRAPEVINE-COLLEYVILLE ISD</v>
          </cell>
        </row>
        <row r="1087">
          <cell r="A1087" t="str">
            <v>220907</v>
          </cell>
          <cell r="B1087" t="str">
            <v>KELLER ISD</v>
          </cell>
        </row>
        <row r="1088">
          <cell r="A1088" t="str">
            <v>220908</v>
          </cell>
          <cell r="B1088" t="str">
            <v>MANSFIELD ISD</v>
          </cell>
        </row>
        <row r="1089">
          <cell r="A1089" t="str">
            <v>220910</v>
          </cell>
          <cell r="B1089" t="str">
            <v>LAKE WORTH ISD</v>
          </cell>
        </row>
        <row r="1090">
          <cell r="A1090" t="str">
            <v>220912</v>
          </cell>
          <cell r="B1090" t="str">
            <v>CROWLEY ISD</v>
          </cell>
        </row>
        <row r="1091">
          <cell r="A1091" t="str">
            <v>220914</v>
          </cell>
          <cell r="B1091" t="str">
            <v>KENNEDALE ISD</v>
          </cell>
        </row>
        <row r="1092">
          <cell r="A1092" t="str">
            <v>220915</v>
          </cell>
          <cell r="B1092" t="str">
            <v>AZLE ISD</v>
          </cell>
        </row>
        <row r="1093">
          <cell r="A1093" t="str">
            <v>220916</v>
          </cell>
          <cell r="B1093" t="str">
            <v>HURST-EULESS-BEDFORD ISD</v>
          </cell>
        </row>
        <row r="1094">
          <cell r="A1094" t="str">
            <v>220917</v>
          </cell>
          <cell r="B1094" t="str">
            <v>CASTLEBERRY ISD</v>
          </cell>
        </row>
        <row r="1095">
          <cell r="A1095" t="str">
            <v>220918</v>
          </cell>
          <cell r="B1095" t="str">
            <v>EAGLE MT-SAGINAW ISD</v>
          </cell>
        </row>
        <row r="1096">
          <cell r="A1096" t="str">
            <v>220919</v>
          </cell>
          <cell r="B1096" t="str">
            <v>CARROLL ISD</v>
          </cell>
        </row>
        <row r="1097">
          <cell r="A1097" t="str">
            <v>220920</v>
          </cell>
          <cell r="B1097" t="str">
            <v>WHITE SETTLEMENT ISD</v>
          </cell>
        </row>
        <row r="1098">
          <cell r="A1098" t="str">
            <v>221801</v>
          </cell>
          <cell r="B1098" t="str">
            <v>RESPONSIVE EDUCATION SOLUTIONS</v>
          </cell>
        </row>
        <row r="1099">
          <cell r="A1099" t="str">
            <v>221901</v>
          </cell>
          <cell r="B1099" t="str">
            <v>ABILENE ISD</v>
          </cell>
        </row>
        <row r="1100">
          <cell r="A1100" t="str">
            <v>221904</v>
          </cell>
          <cell r="B1100" t="str">
            <v>MERKEL ISD</v>
          </cell>
        </row>
        <row r="1101">
          <cell r="A1101" t="str">
            <v>221905</v>
          </cell>
          <cell r="B1101" t="str">
            <v>TRENT ISD</v>
          </cell>
        </row>
        <row r="1102">
          <cell r="A1102" t="str">
            <v>221911</v>
          </cell>
          <cell r="B1102" t="str">
            <v>JIM NED CISD</v>
          </cell>
        </row>
        <row r="1103">
          <cell r="A1103" t="str">
            <v>221912</v>
          </cell>
          <cell r="B1103" t="str">
            <v>WYLIE ISD</v>
          </cell>
        </row>
        <row r="1104">
          <cell r="A1104" t="str">
            <v>222901</v>
          </cell>
          <cell r="B1104" t="str">
            <v>TERRELL COUNTY ISD</v>
          </cell>
        </row>
        <row r="1105">
          <cell r="A1105" t="str">
            <v>223901</v>
          </cell>
          <cell r="B1105" t="str">
            <v>BROWNFIELD ISD</v>
          </cell>
        </row>
        <row r="1106">
          <cell r="A1106" t="str">
            <v>223902</v>
          </cell>
          <cell r="B1106" t="str">
            <v>MEADOW ISD</v>
          </cell>
        </row>
        <row r="1107">
          <cell r="A1107" t="str">
            <v>223904</v>
          </cell>
          <cell r="B1107" t="str">
            <v>WELLMAN-UNION CISD</v>
          </cell>
        </row>
        <row r="1108">
          <cell r="A1108" t="str">
            <v>224901</v>
          </cell>
          <cell r="B1108" t="str">
            <v>THROCKMORTON ISD</v>
          </cell>
        </row>
        <row r="1109">
          <cell r="A1109" t="str">
            <v>224902</v>
          </cell>
          <cell r="B1109" t="str">
            <v>WOODSON ISD</v>
          </cell>
        </row>
        <row r="1110">
          <cell r="A1110" t="str">
            <v>225902</v>
          </cell>
          <cell r="B1110" t="str">
            <v>MOUNT PLEASANT ISD</v>
          </cell>
        </row>
        <row r="1111">
          <cell r="A1111" t="str">
            <v>225905</v>
          </cell>
          <cell r="B1111" t="str">
            <v>WINFIELD ISD</v>
          </cell>
        </row>
        <row r="1112">
          <cell r="A1112" t="str">
            <v>225906</v>
          </cell>
          <cell r="B1112" t="str">
            <v>CHAPEL HILL ISD</v>
          </cell>
        </row>
        <row r="1113">
          <cell r="A1113" t="str">
            <v>225907</v>
          </cell>
          <cell r="B1113" t="str">
            <v>HARTS BLUFF ISD</v>
          </cell>
        </row>
        <row r="1114">
          <cell r="A1114" t="str">
            <v>226801</v>
          </cell>
          <cell r="B1114" t="str">
            <v>TLC ACADEMY</v>
          </cell>
        </row>
        <row r="1115">
          <cell r="A1115" t="str">
            <v>226901</v>
          </cell>
          <cell r="B1115" t="str">
            <v>CHRISTOVAL ISD</v>
          </cell>
        </row>
        <row r="1116">
          <cell r="A1116" t="str">
            <v>226903</v>
          </cell>
          <cell r="B1116" t="str">
            <v>SAN ANGELO ISD</v>
          </cell>
        </row>
        <row r="1117">
          <cell r="A1117" t="str">
            <v>226905</v>
          </cell>
          <cell r="B1117" t="str">
            <v>WATER VALLEY ISD</v>
          </cell>
        </row>
        <row r="1118">
          <cell r="A1118" t="str">
            <v>226906</v>
          </cell>
          <cell r="B1118" t="str">
            <v>WALL ISD</v>
          </cell>
        </row>
        <row r="1119">
          <cell r="A1119" t="str">
            <v>226907</v>
          </cell>
          <cell r="B1119" t="str">
            <v>GRAPE CREEK ISD</v>
          </cell>
        </row>
        <row r="1120">
          <cell r="A1120" t="str">
            <v>226908</v>
          </cell>
          <cell r="B1120" t="str">
            <v>VERIBEST ISD</v>
          </cell>
        </row>
        <row r="1121">
          <cell r="A1121" t="str">
            <v>227506</v>
          </cell>
          <cell r="B1121" t="str">
            <v>UNIVERSITY OF TEXAS AT AUSTIN H S</v>
          </cell>
        </row>
        <row r="1122">
          <cell r="A1122" t="str">
            <v>227801</v>
          </cell>
          <cell r="B1122" t="str">
            <v>AMERICAN YOUTHWORKS CHARTER SCHOOL</v>
          </cell>
        </row>
        <row r="1123">
          <cell r="A1123" t="str">
            <v>227803</v>
          </cell>
          <cell r="B1123" t="str">
            <v>EDEN PARK ACADEMY</v>
          </cell>
        </row>
        <row r="1124">
          <cell r="A1124" t="str">
            <v>227804</v>
          </cell>
          <cell r="B1124" t="str">
            <v>NYOS CHARTER SCHOOL</v>
          </cell>
        </row>
        <row r="1125">
          <cell r="A1125" t="str">
            <v>227805</v>
          </cell>
          <cell r="B1125" t="str">
            <v>TEXAS EMPOWERMENT ACADEMY</v>
          </cell>
        </row>
        <row r="1126">
          <cell r="A1126" t="str">
            <v>227806</v>
          </cell>
          <cell r="B1126" t="str">
            <v>UNIVERSITY OF TEXAS UNIVERSITY CHARTER SCHOOL</v>
          </cell>
        </row>
        <row r="1127">
          <cell r="A1127" t="str">
            <v>227812</v>
          </cell>
          <cell r="B1127" t="str">
            <v>FRUIT OF EXCELLENCE</v>
          </cell>
        </row>
        <row r="1128">
          <cell r="A1128" t="str">
            <v>227814</v>
          </cell>
          <cell r="B1128" t="str">
            <v>STAR CHARTER SCHOOL</v>
          </cell>
        </row>
        <row r="1129">
          <cell r="A1129" t="str">
            <v>227816</v>
          </cell>
          <cell r="B1129" t="str">
            <v>HARMONY SCIENCE ACADEMY (AUSTIN)</v>
          </cell>
        </row>
        <row r="1130">
          <cell r="A1130" t="str">
            <v>227817</v>
          </cell>
          <cell r="B1130" t="str">
            <v>CEDARS INTERNATIONAL ACADEMY</v>
          </cell>
        </row>
        <row r="1131">
          <cell r="A1131" t="str">
            <v>227818</v>
          </cell>
          <cell r="B1131" t="str">
            <v>AUSTIN CAN ACADEMY CHARTER SCHOOL</v>
          </cell>
        </row>
        <row r="1132">
          <cell r="A1132" t="str">
            <v>227819</v>
          </cell>
          <cell r="B1132" t="str">
            <v>UNIVERSITY OF TEXAS ELEMENTARY CHARTER SCHOOL</v>
          </cell>
        </row>
        <row r="1133">
          <cell r="A1133" t="str">
            <v>227820</v>
          </cell>
          <cell r="B1133" t="str">
            <v>KIPP AUSTIN PUBLIC SCHOOLS INC</v>
          </cell>
        </row>
        <row r="1134">
          <cell r="A1134" t="str">
            <v>227821</v>
          </cell>
          <cell r="B1134" t="str">
            <v>AUSTIN DISCOVERY SCHOOL</v>
          </cell>
        </row>
        <row r="1135">
          <cell r="A1135" t="str">
            <v>227822</v>
          </cell>
          <cell r="B1135" t="str">
            <v>HARMONY SCHOOL OF SCIENCE AUSTIN</v>
          </cell>
        </row>
        <row r="1136">
          <cell r="A1136" t="str">
            <v>227823</v>
          </cell>
          <cell r="B1136" t="str">
            <v>SAILL</v>
          </cell>
        </row>
        <row r="1137">
          <cell r="A1137" t="str">
            <v>227824</v>
          </cell>
          <cell r="B1137" t="str">
            <v>THE EAST AUSTIN COLLEGE PREP ACADEMY</v>
          </cell>
        </row>
        <row r="1138">
          <cell r="A1138" t="str">
            <v>227901</v>
          </cell>
          <cell r="B1138" t="str">
            <v>AUSTIN ISD</v>
          </cell>
        </row>
        <row r="1139">
          <cell r="A1139" t="str">
            <v>227904</v>
          </cell>
          <cell r="B1139" t="str">
            <v>PFLUGERVILLE ISD</v>
          </cell>
        </row>
        <row r="1140">
          <cell r="A1140" t="str">
            <v>227905</v>
          </cell>
          <cell r="B1140" t="str">
            <v>TEXAS SCH FOR THE BLIND &amp; VISUALLY IMPAIRED</v>
          </cell>
        </row>
        <row r="1141">
          <cell r="A1141" t="str">
            <v>227906</v>
          </cell>
          <cell r="B1141" t="str">
            <v>TEXAS SCH FOR THE DEAF</v>
          </cell>
        </row>
        <row r="1142">
          <cell r="A1142" t="str">
            <v>227907</v>
          </cell>
          <cell r="B1142" t="str">
            <v>MANOR ISD</v>
          </cell>
        </row>
        <row r="1143">
          <cell r="A1143" t="str">
            <v>227909</v>
          </cell>
          <cell r="B1143" t="str">
            <v>EANES ISD</v>
          </cell>
        </row>
        <row r="1144">
          <cell r="A1144" t="str">
            <v>227910</v>
          </cell>
          <cell r="B1144" t="str">
            <v>DEL VALLE ISD</v>
          </cell>
        </row>
        <row r="1145">
          <cell r="A1145" t="str">
            <v>227912</v>
          </cell>
          <cell r="B1145" t="str">
            <v>LAGO VISTA ISD</v>
          </cell>
        </row>
        <row r="1146">
          <cell r="A1146" t="str">
            <v>227913</v>
          </cell>
          <cell r="B1146" t="str">
            <v>LAKE TRAVIS ISD</v>
          </cell>
        </row>
        <row r="1147">
          <cell r="A1147" t="str">
            <v>228901</v>
          </cell>
          <cell r="B1147" t="str">
            <v>GROVETON ISD</v>
          </cell>
        </row>
        <row r="1148">
          <cell r="A1148" t="str">
            <v>228903</v>
          </cell>
          <cell r="B1148" t="str">
            <v>TRINITY ISD</v>
          </cell>
        </row>
        <row r="1149">
          <cell r="A1149" t="str">
            <v>228904</v>
          </cell>
          <cell r="B1149" t="str">
            <v>CENTERVILLE ISD</v>
          </cell>
        </row>
        <row r="1150">
          <cell r="A1150" t="str">
            <v>228905</v>
          </cell>
          <cell r="B1150" t="str">
            <v>APPLE SPRINGS ISD</v>
          </cell>
        </row>
        <row r="1151">
          <cell r="A1151" t="str">
            <v>229901</v>
          </cell>
          <cell r="B1151" t="str">
            <v>COLMESNEIL ISD</v>
          </cell>
        </row>
        <row r="1152">
          <cell r="A1152" t="str">
            <v>229903</v>
          </cell>
          <cell r="B1152" t="str">
            <v>WOODVILLE ISD</v>
          </cell>
        </row>
        <row r="1153">
          <cell r="A1153" t="str">
            <v>229904</v>
          </cell>
          <cell r="B1153" t="str">
            <v>WARREN ISD</v>
          </cell>
        </row>
        <row r="1154">
          <cell r="A1154" t="str">
            <v>229905</v>
          </cell>
          <cell r="B1154" t="str">
            <v>SPURGER ISD</v>
          </cell>
        </row>
        <row r="1155">
          <cell r="A1155" t="str">
            <v>229906</v>
          </cell>
          <cell r="B1155" t="str">
            <v>CHESTER ISD</v>
          </cell>
        </row>
        <row r="1156">
          <cell r="A1156" t="str">
            <v>230901</v>
          </cell>
          <cell r="B1156" t="str">
            <v>BIG SANDY ISD</v>
          </cell>
        </row>
        <row r="1157">
          <cell r="A1157" t="str">
            <v>230902</v>
          </cell>
          <cell r="B1157" t="str">
            <v>GILMER ISD</v>
          </cell>
        </row>
        <row r="1158">
          <cell r="A1158" t="str">
            <v>230903</v>
          </cell>
          <cell r="B1158" t="str">
            <v>ORE CITY ISD</v>
          </cell>
        </row>
        <row r="1159">
          <cell r="A1159" t="str">
            <v>230904</v>
          </cell>
          <cell r="B1159" t="str">
            <v>UNION HILL ISD</v>
          </cell>
        </row>
        <row r="1160">
          <cell r="A1160" t="str">
            <v>230905</v>
          </cell>
          <cell r="B1160" t="str">
            <v>HARMONY ISD</v>
          </cell>
        </row>
        <row r="1161">
          <cell r="A1161" t="str">
            <v>230906</v>
          </cell>
          <cell r="B1161" t="str">
            <v>NEW DIANA ISD</v>
          </cell>
        </row>
        <row r="1162">
          <cell r="A1162" t="str">
            <v>230908</v>
          </cell>
          <cell r="B1162" t="str">
            <v>UNION GROVE ISD</v>
          </cell>
        </row>
        <row r="1163">
          <cell r="A1163" t="str">
            <v>231901</v>
          </cell>
          <cell r="B1163" t="str">
            <v>MCCAMEY ISD</v>
          </cell>
        </row>
        <row r="1164">
          <cell r="A1164" t="str">
            <v>231902</v>
          </cell>
          <cell r="B1164" t="str">
            <v>RANKIN ISD</v>
          </cell>
        </row>
        <row r="1165">
          <cell r="A1165" t="str">
            <v>232801</v>
          </cell>
          <cell r="B1165" t="str">
            <v>GABRIEL TAFOLLA ACADEMY</v>
          </cell>
        </row>
        <row r="1166">
          <cell r="A1166" t="str">
            <v>232901</v>
          </cell>
          <cell r="B1166" t="str">
            <v>KNIPPA ISD</v>
          </cell>
        </row>
        <row r="1167">
          <cell r="A1167" t="str">
            <v>232902</v>
          </cell>
          <cell r="B1167" t="str">
            <v>SABINAL ISD</v>
          </cell>
        </row>
        <row r="1168">
          <cell r="A1168" t="str">
            <v>232903</v>
          </cell>
          <cell r="B1168" t="str">
            <v>UVALDE CISD</v>
          </cell>
        </row>
        <row r="1169">
          <cell r="A1169" t="str">
            <v>232904</v>
          </cell>
          <cell r="B1169" t="str">
            <v>UTOPIA ISD</v>
          </cell>
        </row>
        <row r="1170">
          <cell r="A1170" t="str">
            <v>233901</v>
          </cell>
          <cell r="B1170" t="str">
            <v>SAN FELIPE-DEL RIO CISD</v>
          </cell>
        </row>
        <row r="1171">
          <cell r="A1171" t="str">
            <v>233903</v>
          </cell>
          <cell r="B1171" t="str">
            <v>COMSTOCK ISD</v>
          </cell>
        </row>
        <row r="1172">
          <cell r="A1172" t="str">
            <v>234801</v>
          </cell>
          <cell r="B1172" t="str">
            <v>RANCH ACADEMY</v>
          </cell>
        </row>
        <row r="1173">
          <cell r="A1173" t="str">
            <v>234902</v>
          </cell>
          <cell r="B1173" t="str">
            <v>CANTON ISD</v>
          </cell>
        </row>
        <row r="1174">
          <cell r="A1174" t="str">
            <v>234903</v>
          </cell>
          <cell r="B1174" t="str">
            <v>EDGEWOOD ISD</v>
          </cell>
        </row>
        <row r="1175">
          <cell r="A1175" t="str">
            <v>234904</v>
          </cell>
          <cell r="B1175" t="str">
            <v>GRAND SALINE ISD</v>
          </cell>
        </row>
        <row r="1176">
          <cell r="A1176" t="str">
            <v>234905</v>
          </cell>
          <cell r="B1176" t="str">
            <v>MARTINS MILL ISD</v>
          </cell>
        </row>
        <row r="1177">
          <cell r="A1177" t="str">
            <v>234906</v>
          </cell>
          <cell r="B1177" t="str">
            <v>VAN ISD</v>
          </cell>
        </row>
        <row r="1178">
          <cell r="A1178" t="str">
            <v>234907</v>
          </cell>
          <cell r="B1178" t="str">
            <v>WILLS POINT ISD</v>
          </cell>
        </row>
        <row r="1179">
          <cell r="A1179" t="str">
            <v>234909</v>
          </cell>
          <cell r="B1179" t="str">
            <v>FRUITVALE ISD</v>
          </cell>
        </row>
        <row r="1180">
          <cell r="A1180" t="str">
            <v>235801</v>
          </cell>
          <cell r="B1180" t="str">
            <v>OUTREACH ACADEMY</v>
          </cell>
        </row>
        <row r="1181">
          <cell r="A1181" t="str">
            <v>235901</v>
          </cell>
          <cell r="B1181" t="str">
            <v>BLOOMINGTON ISD</v>
          </cell>
        </row>
        <row r="1182">
          <cell r="A1182" t="str">
            <v>235902</v>
          </cell>
          <cell r="B1182" t="str">
            <v>VICTORIA ISD</v>
          </cell>
        </row>
        <row r="1183">
          <cell r="A1183" t="str">
            <v>235904</v>
          </cell>
          <cell r="B1183" t="str">
            <v>NURSERY ISD</v>
          </cell>
        </row>
        <row r="1184">
          <cell r="A1184" t="str">
            <v>236801</v>
          </cell>
          <cell r="B1184" t="str">
            <v>RAVEN SCHOOL</v>
          </cell>
        </row>
        <row r="1185">
          <cell r="A1185" t="str">
            <v>236901</v>
          </cell>
          <cell r="B1185" t="str">
            <v>NEW WAVERLY ISD</v>
          </cell>
        </row>
        <row r="1186">
          <cell r="A1186" t="str">
            <v>236902</v>
          </cell>
          <cell r="B1186" t="str">
            <v>HUNTSVILLE ISD</v>
          </cell>
        </row>
        <row r="1187">
          <cell r="A1187" t="str">
            <v>236903</v>
          </cell>
          <cell r="B1187" t="str">
            <v>WINDHAM SCHOOL DISTRICT</v>
          </cell>
        </row>
        <row r="1188">
          <cell r="A1188" t="str">
            <v>237902</v>
          </cell>
          <cell r="B1188" t="str">
            <v>HEMPSTEAD ISD</v>
          </cell>
        </row>
        <row r="1189">
          <cell r="A1189" t="str">
            <v>237904</v>
          </cell>
          <cell r="B1189" t="str">
            <v>WALLER ISD</v>
          </cell>
        </row>
        <row r="1190">
          <cell r="A1190" t="str">
            <v>237905</v>
          </cell>
          <cell r="B1190" t="str">
            <v>ROYAL ISD</v>
          </cell>
        </row>
        <row r="1191">
          <cell r="A1191" t="str">
            <v>238902</v>
          </cell>
          <cell r="B1191" t="str">
            <v>MONAHANS-WICKETT-PYOTE ISD</v>
          </cell>
        </row>
        <row r="1192">
          <cell r="A1192" t="str">
            <v>238904</v>
          </cell>
          <cell r="B1192" t="str">
            <v>GRANDFALLS-ROYALTY ISD</v>
          </cell>
        </row>
        <row r="1193">
          <cell r="A1193" t="str">
            <v>239901</v>
          </cell>
          <cell r="B1193" t="str">
            <v>BRENHAM ISD</v>
          </cell>
        </row>
        <row r="1194">
          <cell r="A1194" t="str">
            <v>239903</v>
          </cell>
          <cell r="B1194" t="str">
            <v>BURTON ISD</v>
          </cell>
        </row>
        <row r="1195">
          <cell r="A1195" t="str">
            <v>240801</v>
          </cell>
          <cell r="B1195" t="str">
            <v>GATEWAY (STUDENT ALTERNATIVE PROGRAM INC)</v>
          </cell>
        </row>
        <row r="1196">
          <cell r="A1196" t="str">
            <v>240804</v>
          </cell>
          <cell r="B1196" t="str">
            <v>HARMONY SCIENCE ACADEMY - LAREDO</v>
          </cell>
        </row>
        <row r="1197">
          <cell r="A1197" t="str">
            <v>240901</v>
          </cell>
          <cell r="B1197" t="str">
            <v>LAREDO ISD</v>
          </cell>
        </row>
        <row r="1198">
          <cell r="A1198" t="str">
            <v>240903</v>
          </cell>
          <cell r="B1198" t="str">
            <v>UNITED ISD</v>
          </cell>
        </row>
        <row r="1199">
          <cell r="A1199" t="str">
            <v>240904</v>
          </cell>
          <cell r="B1199" t="str">
            <v>WEBB CISD</v>
          </cell>
        </row>
        <row r="1200">
          <cell r="A1200" t="str">
            <v>241901</v>
          </cell>
          <cell r="B1200" t="str">
            <v>BOLING ISD</v>
          </cell>
        </row>
        <row r="1201">
          <cell r="A1201" t="str">
            <v>241902</v>
          </cell>
          <cell r="B1201" t="str">
            <v>EAST BERNARD ISD</v>
          </cell>
        </row>
        <row r="1202">
          <cell r="A1202" t="str">
            <v>241903</v>
          </cell>
          <cell r="B1202" t="str">
            <v>EL CAMPO ISD</v>
          </cell>
        </row>
        <row r="1203">
          <cell r="A1203" t="str">
            <v>241904</v>
          </cell>
          <cell r="B1203" t="str">
            <v>WHARTON ISD</v>
          </cell>
        </row>
        <row r="1204">
          <cell r="A1204" t="str">
            <v>241906</v>
          </cell>
          <cell r="B1204" t="str">
            <v>LOUISE ISD</v>
          </cell>
        </row>
        <row r="1205">
          <cell r="A1205" t="str">
            <v>242902</v>
          </cell>
          <cell r="B1205" t="str">
            <v>SHAMROCK ISD</v>
          </cell>
        </row>
        <row r="1206">
          <cell r="A1206" t="str">
            <v>242903</v>
          </cell>
          <cell r="B1206" t="str">
            <v>WHEELER ISD</v>
          </cell>
        </row>
        <row r="1207">
          <cell r="A1207" t="str">
            <v>242905</v>
          </cell>
          <cell r="B1207" t="str">
            <v>KELTON ISD</v>
          </cell>
        </row>
        <row r="1208">
          <cell r="A1208" t="str">
            <v>242906</v>
          </cell>
          <cell r="B1208" t="str">
            <v>FORT ELLIOTT CISD</v>
          </cell>
        </row>
        <row r="1209">
          <cell r="A1209" t="str">
            <v>243801</v>
          </cell>
          <cell r="B1209" t="str">
            <v>BRIGHT IDEAS CHARTER</v>
          </cell>
        </row>
        <row r="1210">
          <cell r="A1210" t="str">
            <v>243901</v>
          </cell>
          <cell r="B1210" t="str">
            <v>BURKBURNETT ISD</v>
          </cell>
        </row>
        <row r="1211">
          <cell r="A1211" t="str">
            <v>243902</v>
          </cell>
          <cell r="B1211" t="str">
            <v>ELECTRA ISD</v>
          </cell>
        </row>
        <row r="1212">
          <cell r="A1212" t="str">
            <v>243903</v>
          </cell>
          <cell r="B1212" t="str">
            <v>IOWA PARK CISD</v>
          </cell>
        </row>
        <row r="1213">
          <cell r="A1213" t="str">
            <v>243905</v>
          </cell>
          <cell r="B1213" t="str">
            <v>WICHITA FALLS ISD</v>
          </cell>
        </row>
        <row r="1214">
          <cell r="A1214" t="str">
            <v>243906</v>
          </cell>
          <cell r="B1214" t="str">
            <v>CITY VIEW ISD</v>
          </cell>
        </row>
        <row r="1215">
          <cell r="A1215" t="str">
            <v>244901</v>
          </cell>
          <cell r="B1215" t="str">
            <v>HARROLD ISD</v>
          </cell>
        </row>
        <row r="1216">
          <cell r="A1216" t="str">
            <v>244903</v>
          </cell>
          <cell r="B1216" t="str">
            <v>VERNON ISD</v>
          </cell>
        </row>
        <row r="1217">
          <cell r="A1217" t="str">
            <v>244905</v>
          </cell>
          <cell r="B1217" t="str">
            <v>NORTHSIDE ISD</v>
          </cell>
        </row>
        <row r="1218">
          <cell r="A1218" t="str">
            <v>244906</v>
          </cell>
          <cell r="B1218" t="str">
            <v>VICTORY FIELD CORRECTIONAL ACADEMY</v>
          </cell>
        </row>
        <row r="1219">
          <cell r="A1219" t="str">
            <v>245901</v>
          </cell>
          <cell r="B1219" t="str">
            <v>LASARA ISD</v>
          </cell>
        </row>
        <row r="1220">
          <cell r="A1220" t="str">
            <v>245902</v>
          </cell>
          <cell r="B1220" t="str">
            <v>LYFORD CISD</v>
          </cell>
        </row>
        <row r="1221">
          <cell r="A1221" t="str">
            <v>245903</v>
          </cell>
          <cell r="B1221" t="str">
            <v>RAYMONDVILLE ISD</v>
          </cell>
        </row>
        <row r="1222">
          <cell r="A1222" t="str">
            <v>245904</v>
          </cell>
          <cell r="B1222" t="str">
            <v>SAN PERLITA ISD</v>
          </cell>
        </row>
        <row r="1223">
          <cell r="A1223" t="str">
            <v>246902</v>
          </cell>
          <cell r="B1223" t="str">
            <v>FLORENCE ISD</v>
          </cell>
        </row>
        <row r="1224">
          <cell r="A1224" t="str">
            <v>246904</v>
          </cell>
          <cell r="B1224" t="str">
            <v>GEORGETOWN ISD</v>
          </cell>
        </row>
        <row r="1225">
          <cell r="A1225" t="str">
            <v>246905</v>
          </cell>
          <cell r="B1225" t="str">
            <v>GRANGER ISD</v>
          </cell>
        </row>
        <row r="1226">
          <cell r="A1226" t="str">
            <v>246906</v>
          </cell>
          <cell r="B1226" t="str">
            <v>HUTTO ISD</v>
          </cell>
        </row>
        <row r="1227">
          <cell r="A1227" t="str">
            <v>246907</v>
          </cell>
          <cell r="B1227" t="str">
            <v>JARRELL ISD</v>
          </cell>
        </row>
        <row r="1228">
          <cell r="A1228" t="str">
            <v>246908</v>
          </cell>
          <cell r="B1228" t="str">
            <v>LIBERTY HILL ISD</v>
          </cell>
        </row>
        <row r="1229">
          <cell r="A1229" t="str">
            <v>246909</v>
          </cell>
          <cell r="B1229" t="str">
            <v>ROUND ROCK ISD</v>
          </cell>
        </row>
        <row r="1230">
          <cell r="A1230" t="str">
            <v>246911</v>
          </cell>
          <cell r="B1230" t="str">
            <v>TAYLOR ISD</v>
          </cell>
        </row>
        <row r="1231">
          <cell r="A1231" t="str">
            <v>246912</v>
          </cell>
          <cell r="B1231" t="str">
            <v>THRALL ISD</v>
          </cell>
        </row>
        <row r="1232">
          <cell r="A1232" t="str">
            <v>246913</v>
          </cell>
          <cell r="B1232" t="str">
            <v>LEANDER ISD</v>
          </cell>
        </row>
        <row r="1233">
          <cell r="A1233" t="str">
            <v>246914</v>
          </cell>
          <cell r="B1233" t="str">
            <v>COUPLAND ISD</v>
          </cell>
        </row>
        <row r="1234">
          <cell r="A1234" t="str">
            <v>247901</v>
          </cell>
          <cell r="B1234" t="str">
            <v>FLORESVILLE ISD</v>
          </cell>
        </row>
        <row r="1235">
          <cell r="A1235" t="str">
            <v>247903</v>
          </cell>
          <cell r="B1235" t="str">
            <v>LA VERNIA ISD</v>
          </cell>
        </row>
        <row r="1236">
          <cell r="A1236" t="str">
            <v>247904</v>
          </cell>
          <cell r="B1236" t="str">
            <v>POTH ISD</v>
          </cell>
        </row>
        <row r="1237">
          <cell r="A1237" t="str">
            <v>247906</v>
          </cell>
          <cell r="B1237" t="str">
            <v>STOCKDALE ISD</v>
          </cell>
        </row>
        <row r="1238">
          <cell r="A1238" t="str">
            <v>248901</v>
          </cell>
          <cell r="B1238" t="str">
            <v>KERMIT ISD</v>
          </cell>
        </row>
        <row r="1239">
          <cell r="A1239" t="str">
            <v>248902</v>
          </cell>
          <cell r="B1239" t="str">
            <v>WINK-LOVING ISD</v>
          </cell>
        </row>
        <row r="1240">
          <cell r="A1240" t="str">
            <v>249901</v>
          </cell>
          <cell r="B1240" t="str">
            <v>ALVORD ISD</v>
          </cell>
        </row>
        <row r="1241">
          <cell r="A1241" t="str">
            <v>249902</v>
          </cell>
          <cell r="B1241" t="str">
            <v>BOYD ISD</v>
          </cell>
        </row>
        <row r="1242">
          <cell r="A1242" t="str">
            <v>249903</v>
          </cell>
          <cell r="B1242" t="str">
            <v>BRIDGEPORT ISD</v>
          </cell>
        </row>
        <row r="1243">
          <cell r="A1243" t="str">
            <v>249904</v>
          </cell>
          <cell r="B1243" t="str">
            <v>CHICO ISD</v>
          </cell>
        </row>
        <row r="1244">
          <cell r="A1244" t="str">
            <v>249905</v>
          </cell>
          <cell r="B1244" t="str">
            <v>DECATUR ISD</v>
          </cell>
        </row>
        <row r="1245">
          <cell r="A1245" t="str">
            <v>249906</v>
          </cell>
          <cell r="B1245" t="str">
            <v>PARADISE ISD</v>
          </cell>
        </row>
        <row r="1246">
          <cell r="A1246" t="str">
            <v>249908</v>
          </cell>
          <cell r="B1246" t="str">
            <v>SLIDELL ISD</v>
          </cell>
        </row>
        <row r="1247">
          <cell r="A1247" t="str">
            <v>250902</v>
          </cell>
          <cell r="B1247" t="str">
            <v>HAWKINS ISD</v>
          </cell>
        </row>
        <row r="1248">
          <cell r="A1248" t="str">
            <v>250903</v>
          </cell>
          <cell r="B1248" t="str">
            <v>MINEOLA ISD</v>
          </cell>
        </row>
        <row r="1249">
          <cell r="A1249" t="str">
            <v>250904</v>
          </cell>
          <cell r="B1249" t="str">
            <v>QUITMAN ISD</v>
          </cell>
        </row>
        <row r="1250">
          <cell r="A1250" t="str">
            <v>250905</v>
          </cell>
          <cell r="B1250" t="str">
            <v>YANTIS ISD</v>
          </cell>
        </row>
        <row r="1251">
          <cell r="A1251" t="str">
            <v>250906</v>
          </cell>
          <cell r="B1251" t="str">
            <v>ALBA-GOLDEN ISD</v>
          </cell>
        </row>
        <row r="1252">
          <cell r="A1252" t="str">
            <v>250907</v>
          </cell>
          <cell r="B1252" t="str">
            <v>WINNSBORO ISD</v>
          </cell>
        </row>
        <row r="1253">
          <cell r="A1253" t="str">
            <v>251901</v>
          </cell>
          <cell r="B1253" t="str">
            <v>DENVER CITY ISD</v>
          </cell>
        </row>
        <row r="1254">
          <cell r="A1254" t="str">
            <v>251902</v>
          </cell>
          <cell r="B1254" t="str">
            <v>PLAINS ISD</v>
          </cell>
        </row>
        <row r="1255">
          <cell r="A1255" t="str">
            <v>252901</v>
          </cell>
          <cell r="B1255" t="str">
            <v>GRAHAM ISD</v>
          </cell>
        </row>
        <row r="1256">
          <cell r="A1256" t="str">
            <v>252902</v>
          </cell>
          <cell r="B1256" t="str">
            <v>NEWCASTLE ISD</v>
          </cell>
        </row>
        <row r="1257">
          <cell r="A1257" t="str">
            <v>252903</v>
          </cell>
          <cell r="B1257" t="str">
            <v>OLNEY ISD</v>
          </cell>
        </row>
        <row r="1258">
          <cell r="A1258" t="str">
            <v>253901</v>
          </cell>
          <cell r="B1258" t="str">
            <v>ZAPATA COUNTY ISD</v>
          </cell>
        </row>
        <row r="1259">
          <cell r="A1259" t="str">
            <v>254901</v>
          </cell>
          <cell r="B1259" t="str">
            <v>CRYSTAL CITY ISD</v>
          </cell>
        </row>
        <row r="1260">
          <cell r="A1260" t="str">
            <v>254902</v>
          </cell>
          <cell r="B1260" t="str">
            <v>LA PRYOR ISD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1" topLeftCell="A165" activePane="bottomLeft" state="frozen"/>
      <selection pane="topLeft" activeCell="N1" sqref="N1"/>
      <selection pane="bottomLeft" activeCell="N169" sqref="A169:IV169"/>
    </sheetView>
  </sheetViews>
  <sheetFormatPr defaultColWidth="9.140625" defaultRowHeight="15"/>
  <cols>
    <col min="1" max="1" width="12.57421875" style="4" customWidth="1"/>
    <col min="2" max="2" width="49.57421875" style="0" customWidth="1"/>
    <col min="3" max="3" width="24.421875" style="9" customWidth="1"/>
    <col min="4" max="4" width="13.8515625" style="8" customWidth="1"/>
    <col min="5" max="5" width="11.140625" style="8" customWidth="1"/>
    <col min="6" max="6" width="19.140625" style="15" customWidth="1"/>
    <col min="7" max="7" width="12.140625" style="14" customWidth="1"/>
    <col min="8" max="8" width="13.8515625" style="0" customWidth="1"/>
    <col min="9" max="9" width="14.8515625" style="0" customWidth="1"/>
    <col min="10" max="10" width="17.00390625" style="4" customWidth="1"/>
    <col min="11" max="11" width="13.00390625" style="0" customWidth="1"/>
    <col min="12" max="12" width="14.28125" style="34" customWidth="1"/>
    <col min="13" max="13" width="11.57421875" style="34" customWidth="1"/>
    <col min="14" max="14" width="13.00390625" style="0" customWidth="1"/>
    <col min="15" max="16" width="13.00390625" style="21" customWidth="1"/>
    <col min="17" max="17" width="15.00390625" style="21" customWidth="1"/>
    <col min="18" max="20" width="19.28125" style="1" customWidth="1"/>
    <col min="21" max="21" width="15.421875" style="0" customWidth="1"/>
    <col min="22" max="22" width="35.7109375" style="0" customWidth="1"/>
    <col min="23" max="23" width="22.8515625" style="0" customWidth="1"/>
  </cols>
  <sheetData>
    <row r="1" spans="1:23" s="23" customFormat="1" ht="60">
      <c r="A1" s="22" t="s">
        <v>1453</v>
      </c>
      <c r="B1" s="23" t="s">
        <v>1452</v>
      </c>
      <c r="C1" s="24" t="s">
        <v>2542</v>
      </c>
      <c r="D1" s="25" t="s">
        <v>1455</v>
      </c>
      <c r="E1" s="25" t="s">
        <v>1438</v>
      </c>
      <c r="F1" s="26" t="s">
        <v>1448</v>
      </c>
      <c r="G1" s="27" t="s">
        <v>1437</v>
      </c>
      <c r="H1" s="23" t="s">
        <v>1450</v>
      </c>
      <c r="I1" s="23" t="s">
        <v>1451</v>
      </c>
      <c r="J1" s="22" t="s">
        <v>1449</v>
      </c>
      <c r="K1" s="23" t="s">
        <v>2538</v>
      </c>
      <c r="L1" s="33" t="s">
        <v>2540</v>
      </c>
      <c r="M1" s="33" t="s">
        <v>1454</v>
      </c>
      <c r="N1" s="23" t="s">
        <v>2539</v>
      </c>
      <c r="O1" s="28" t="s">
        <v>1441</v>
      </c>
      <c r="P1" s="28" t="s">
        <v>1442</v>
      </c>
      <c r="Q1" s="28" t="s">
        <v>1443</v>
      </c>
      <c r="R1" s="29" t="s">
        <v>1445</v>
      </c>
      <c r="S1" s="29" t="s">
        <v>1446</v>
      </c>
      <c r="T1" s="29" t="s">
        <v>1447</v>
      </c>
      <c r="V1" s="57" t="s">
        <v>2544</v>
      </c>
      <c r="W1" s="29" t="s">
        <v>2545</v>
      </c>
    </row>
    <row r="2" spans="1:23" s="23" customFormat="1" ht="15">
      <c r="A2" s="22"/>
      <c r="C2" s="24"/>
      <c r="D2" s="25"/>
      <c r="E2" s="25"/>
      <c r="F2" s="26"/>
      <c r="G2" s="27"/>
      <c r="J2" s="22"/>
      <c r="L2" s="33"/>
      <c r="M2" s="33"/>
      <c r="O2" s="28"/>
      <c r="P2" s="28"/>
      <c r="Q2" s="28"/>
      <c r="R2" s="29">
        <f>100000000+W21</f>
        <v>156997131.37202114</v>
      </c>
      <c r="S2" s="29">
        <f>100000000+W22</f>
        <v>156997131.37202114</v>
      </c>
      <c r="T2" s="1">
        <f>338585000+W23</f>
        <v>531568737.2559577</v>
      </c>
      <c r="V2" s="58" t="s">
        <v>27</v>
      </c>
      <c r="W2" s="28">
        <v>18810000</v>
      </c>
    </row>
    <row r="3" spans="1:23" ht="15">
      <c r="A3" s="4" t="s">
        <v>1314</v>
      </c>
      <c r="B3" t="str">
        <f>VLOOKUP($A3,Name!$A$1:$B$1260,2,FALSE)</f>
        <v>LOUISE ISD</v>
      </c>
      <c r="C3" s="9">
        <v>40025.675</v>
      </c>
      <c r="D3" s="8" t="s">
        <v>1427</v>
      </c>
      <c r="E3" s="16" t="s">
        <v>1439</v>
      </c>
      <c r="F3" s="15">
        <v>1000000</v>
      </c>
      <c r="G3" s="14">
        <f>VLOOKUP($A3,'Max '!$A$1:'Max '!$C$1236,2,FALSE)</f>
        <v>497</v>
      </c>
      <c r="H3" s="1">
        <f>VLOOKUP($A3,'Max '!$A$1:'Max '!$C$1236,3,FALSE)</f>
        <v>5048500</v>
      </c>
      <c r="I3" s="1">
        <f aca="true" t="shared" si="0" ref="I3:I66">1.05*H3</f>
        <v>5300925</v>
      </c>
      <c r="J3" s="20">
        <f>IF(E3="n",MIN(F3,H3),MIN(F3,I3))</f>
        <v>1000000</v>
      </c>
      <c r="K3" t="str">
        <f>IF(J3=0,"RETURNED","approved")</f>
        <v>approved</v>
      </c>
      <c r="L3" s="34">
        <v>40045</v>
      </c>
      <c r="M3" s="34">
        <f>L3+180</f>
        <v>40225</v>
      </c>
      <c r="O3" s="21">
        <f aca="true" t="shared" si="1" ref="O3:O66">IF(D3="c",J3,0)</f>
        <v>0</v>
      </c>
      <c r="P3" s="21">
        <f aca="true" t="shared" si="2" ref="P3:P18">IF(D3="I",J3,0)</f>
        <v>0</v>
      </c>
      <c r="Q3" s="21">
        <f aca="true" t="shared" si="3" ref="Q3:Q66">IF(D3="g",J3,0)</f>
        <v>1000000</v>
      </c>
      <c r="R3" s="1">
        <f aca="true" t="shared" si="4" ref="R3:T18">R2-O3</f>
        <v>156997131.37202114</v>
      </c>
      <c r="S3" s="1">
        <f t="shared" si="4"/>
        <v>156997131.37202114</v>
      </c>
      <c r="T3" s="1">
        <f t="shared" si="4"/>
        <v>530568737.2559577</v>
      </c>
      <c r="V3" s="58" t="s">
        <v>29</v>
      </c>
      <c r="W3" s="1">
        <v>0</v>
      </c>
    </row>
    <row r="4" spans="1:23" ht="15">
      <c r="A4" s="4" t="s">
        <v>1682</v>
      </c>
      <c r="B4" t="str">
        <f>VLOOKUP($A4,Name!$A$1:$B$1260,2,FALSE)</f>
        <v>LIBERTY-EYLAU ISD</v>
      </c>
      <c r="C4" s="9">
        <v>40028.32708333333</v>
      </c>
      <c r="D4" s="8" t="s">
        <v>1427</v>
      </c>
      <c r="E4" s="8" t="s">
        <v>1439</v>
      </c>
      <c r="F4" s="15">
        <v>6000000</v>
      </c>
      <c r="G4" s="14">
        <f>VLOOKUP($A4,'Max '!$A$1:'Max '!$C$1236,2,FALSE)</f>
        <v>2778</v>
      </c>
      <c r="H4" s="1">
        <f>VLOOKUP($A4,'Max '!$A$1:'Max '!$C$1236,3,FALSE)</f>
        <v>6189000</v>
      </c>
      <c r="I4" s="1">
        <f t="shared" si="0"/>
        <v>6498450</v>
      </c>
      <c r="J4" s="20">
        <f>IF(E4="n",MIN(F4,H4),MIN(F4,I4))</f>
        <v>6000000</v>
      </c>
      <c r="K4" t="str">
        <f aca="true" t="shared" si="5" ref="K4:K67">IF(J4=0,"RETURNED","approved")</f>
        <v>approved</v>
      </c>
      <c r="L4" s="34">
        <v>40045</v>
      </c>
      <c r="M4" s="34">
        <f aca="true" t="shared" si="6" ref="M4:M67">L4+180</f>
        <v>40225</v>
      </c>
      <c r="O4" s="21">
        <f t="shared" si="1"/>
        <v>0</v>
      </c>
      <c r="P4" s="21">
        <f t="shared" si="2"/>
        <v>0</v>
      </c>
      <c r="Q4" s="21">
        <f t="shared" si="3"/>
        <v>6000000</v>
      </c>
      <c r="R4" s="1">
        <f t="shared" si="4"/>
        <v>156997131.37202114</v>
      </c>
      <c r="S4" s="1">
        <f t="shared" si="4"/>
        <v>156997131.37202114</v>
      </c>
      <c r="T4" s="1">
        <f t="shared" si="4"/>
        <v>524568737.2559577</v>
      </c>
      <c r="V4" s="58" t="s">
        <v>1076</v>
      </c>
      <c r="W4" s="1">
        <v>0</v>
      </c>
    </row>
    <row r="5" spans="1:23" ht="15">
      <c r="A5" s="4" t="s">
        <v>1680</v>
      </c>
      <c r="B5" t="str">
        <f>VLOOKUP($A5,Name!$A$1:$B$1260,2,FALSE)</f>
        <v>TEXARKANA ISD</v>
      </c>
      <c r="C5" s="9">
        <v>40028.32708333333</v>
      </c>
      <c r="D5" s="8" t="s">
        <v>1427</v>
      </c>
      <c r="E5" s="8" t="s">
        <v>1439</v>
      </c>
      <c r="F5" s="15">
        <v>8130000</v>
      </c>
      <c r="G5" s="14">
        <f>VLOOKUP($A5,'Max '!$A$1:'Max '!$C$1236,2,FALSE)</f>
        <v>6660</v>
      </c>
      <c r="H5" s="1">
        <f>VLOOKUP($A5,'Max '!$A$1:'Max '!$C$1236,3,FALSE)</f>
        <v>8130000</v>
      </c>
      <c r="I5" s="1">
        <f t="shared" si="0"/>
        <v>8536500</v>
      </c>
      <c r="J5" s="20">
        <f>IF(E5="n",MIN(F5,H5),MIN(F5,I5))</f>
        <v>8130000</v>
      </c>
      <c r="K5" t="str">
        <f t="shared" si="5"/>
        <v>approved</v>
      </c>
      <c r="L5" s="34">
        <v>40045</v>
      </c>
      <c r="M5" s="34">
        <f t="shared" si="6"/>
        <v>40225</v>
      </c>
      <c r="O5" s="21">
        <f t="shared" si="1"/>
        <v>0</v>
      </c>
      <c r="P5" s="21">
        <f t="shared" si="2"/>
        <v>0</v>
      </c>
      <c r="Q5" s="21">
        <f t="shared" si="3"/>
        <v>8130000</v>
      </c>
      <c r="R5" s="1">
        <f t="shared" si="4"/>
        <v>156997131.37202114</v>
      </c>
      <c r="S5" s="1">
        <f t="shared" si="4"/>
        <v>156997131.37202114</v>
      </c>
      <c r="T5" s="1">
        <f t="shared" si="4"/>
        <v>516438737.2559577</v>
      </c>
      <c r="V5" s="58" t="s">
        <v>1186</v>
      </c>
      <c r="W5" s="59">
        <v>24440000</v>
      </c>
    </row>
    <row r="6" spans="1:23" ht="15">
      <c r="A6" s="4" t="s">
        <v>1900</v>
      </c>
      <c r="B6" t="str">
        <f>VLOOKUP($A6,Name!$A$1:$B$1260,2,FALSE)</f>
        <v>LOVEJOY ISD</v>
      </c>
      <c r="C6" s="9">
        <v>40028.57708333333</v>
      </c>
      <c r="D6" s="8" t="s">
        <v>1427</v>
      </c>
      <c r="E6" s="8" t="s">
        <v>1439</v>
      </c>
      <c r="F6" s="15">
        <v>6261000</v>
      </c>
      <c r="G6" s="14">
        <f>VLOOKUP($A6,'Max '!$A$1:'Max '!$C$1236,2,FALSE)</f>
        <v>2873</v>
      </c>
      <c r="H6" s="1">
        <f>VLOOKUP($A6,'Max '!$A$1:'Max '!$C$1236,3,FALSE)</f>
        <v>6236500</v>
      </c>
      <c r="I6" s="1">
        <f t="shared" si="0"/>
        <v>6548325</v>
      </c>
      <c r="J6" s="20">
        <f>IF(E6="n",MIN(F6,H6),MIN(F6,I6))</f>
        <v>6236500</v>
      </c>
      <c r="K6" t="str">
        <f t="shared" si="5"/>
        <v>approved</v>
      </c>
      <c r="L6" s="34">
        <v>40045</v>
      </c>
      <c r="M6" s="34">
        <f t="shared" si="6"/>
        <v>40225</v>
      </c>
      <c r="O6" s="21">
        <f t="shared" si="1"/>
        <v>0</v>
      </c>
      <c r="P6" s="21">
        <f t="shared" si="2"/>
        <v>0</v>
      </c>
      <c r="Q6" s="21">
        <f t="shared" si="3"/>
        <v>6236500</v>
      </c>
      <c r="R6" s="1">
        <f t="shared" si="4"/>
        <v>156997131.37202114</v>
      </c>
      <c r="S6" s="1">
        <f t="shared" si="4"/>
        <v>156997131.37202114</v>
      </c>
      <c r="T6" s="1">
        <f t="shared" si="4"/>
        <v>510202237.2559577</v>
      </c>
      <c r="V6" s="58" t="s">
        <v>1783</v>
      </c>
      <c r="W6" s="60">
        <v>9612000</v>
      </c>
    </row>
    <row r="7" spans="1:23" ht="15">
      <c r="A7" s="4" t="s">
        <v>585</v>
      </c>
      <c r="B7" t="str">
        <f>VLOOKUP($A7,Name!$A$1:$B$1260,2,FALSE)</f>
        <v>RIESEL ISD</v>
      </c>
      <c r="C7" s="9">
        <v>40028.58541666667</v>
      </c>
      <c r="D7" s="8" t="s">
        <v>1427</v>
      </c>
      <c r="E7" s="8" t="s">
        <v>1439</v>
      </c>
      <c r="F7" s="15">
        <v>5071000</v>
      </c>
      <c r="G7" s="14">
        <f>VLOOKUP($A7,'Max '!$A$1:'Max '!$C$1236,2,FALSE)</f>
        <v>537</v>
      </c>
      <c r="H7" s="1">
        <f>VLOOKUP($A7,'Max '!$A$1:'Max '!$C$1236,3,FALSE)</f>
        <v>5068500</v>
      </c>
      <c r="I7" s="1">
        <f t="shared" si="0"/>
        <v>5321925</v>
      </c>
      <c r="J7" s="20">
        <v>0</v>
      </c>
      <c r="K7" t="str">
        <f t="shared" si="5"/>
        <v>RETURNED</v>
      </c>
      <c r="L7" s="34" t="s">
        <v>2541</v>
      </c>
      <c r="M7" s="34" t="e">
        <f t="shared" si="6"/>
        <v>#VALUE!</v>
      </c>
      <c r="O7" s="21">
        <f t="shared" si="1"/>
        <v>0</v>
      </c>
      <c r="P7" s="21">
        <f t="shared" si="2"/>
        <v>0</v>
      </c>
      <c r="Q7" s="21">
        <f t="shared" si="3"/>
        <v>0</v>
      </c>
      <c r="R7" s="1">
        <f t="shared" si="4"/>
        <v>156997131.37202114</v>
      </c>
      <c r="S7" s="1">
        <f t="shared" si="4"/>
        <v>156997131.37202114</v>
      </c>
      <c r="T7" s="1">
        <f t="shared" si="4"/>
        <v>510202237.2559577</v>
      </c>
      <c r="V7" s="58" t="s">
        <v>2053</v>
      </c>
      <c r="W7" s="21">
        <v>73741000</v>
      </c>
    </row>
    <row r="8" spans="1:23" ht="15">
      <c r="A8" s="4" t="s">
        <v>583</v>
      </c>
      <c r="B8" t="str">
        <f>VLOOKUP($A8,Name!$A$1:$B$1260,2,FALSE)</f>
        <v>MOODY ISD</v>
      </c>
      <c r="C8" s="9">
        <v>40028.58611111111</v>
      </c>
      <c r="D8" s="8" t="s">
        <v>1427</v>
      </c>
      <c r="E8" s="8" t="s">
        <v>1440</v>
      </c>
      <c r="F8" s="15">
        <v>5167500</v>
      </c>
      <c r="G8" s="14">
        <f>VLOOKUP($A8,'Max '!$A$1:'Max '!$C$1236,2,FALSE)</f>
        <v>742</v>
      </c>
      <c r="H8" s="1">
        <f>VLOOKUP($A8,'Max '!$A$1:'Max '!$C$1236,3,FALSE)</f>
        <v>5171000</v>
      </c>
      <c r="I8" s="1">
        <f t="shared" si="0"/>
        <v>5429550</v>
      </c>
      <c r="J8" s="20">
        <v>0</v>
      </c>
      <c r="K8" t="str">
        <f t="shared" si="5"/>
        <v>RETURNED</v>
      </c>
      <c r="L8" s="34" t="s">
        <v>2541</v>
      </c>
      <c r="M8" s="34" t="e">
        <f t="shared" si="6"/>
        <v>#VALUE!</v>
      </c>
      <c r="O8" s="21">
        <f t="shared" si="1"/>
        <v>0</v>
      </c>
      <c r="P8" s="21">
        <f t="shared" si="2"/>
        <v>0</v>
      </c>
      <c r="Q8" s="21">
        <f t="shared" si="3"/>
        <v>0</v>
      </c>
      <c r="R8" s="1">
        <f t="shared" si="4"/>
        <v>156997131.37202114</v>
      </c>
      <c r="S8" s="1">
        <f t="shared" si="4"/>
        <v>156997131.37202114</v>
      </c>
      <c r="T8" s="1">
        <f t="shared" si="4"/>
        <v>510202237.2559577</v>
      </c>
      <c r="V8" s="58" t="s">
        <v>123</v>
      </c>
      <c r="W8" s="21">
        <v>13810000</v>
      </c>
    </row>
    <row r="9" spans="1:23" ht="15">
      <c r="A9" s="4" t="s">
        <v>160</v>
      </c>
      <c r="B9" t="str">
        <f>VLOOKUP($A9,Name!$A$1:$B$1260,2,FALSE)</f>
        <v>MOUNT CALM ISD</v>
      </c>
      <c r="C9" s="9">
        <v>40028.58611111111</v>
      </c>
      <c r="D9" s="8" t="s">
        <v>1427</v>
      </c>
      <c r="E9" s="8" t="s">
        <v>1439</v>
      </c>
      <c r="F9" s="15">
        <v>1500000</v>
      </c>
      <c r="G9" s="14">
        <f>VLOOKUP($A9,'Max '!$A$1:'Max '!$C$1236,2,FALSE)</f>
        <v>141</v>
      </c>
      <c r="H9" s="1">
        <f>VLOOKUP($A9,'Max '!$A$1:'Max '!$C$1236,3,FALSE)</f>
        <v>5000000</v>
      </c>
      <c r="I9" s="1">
        <f t="shared" si="0"/>
        <v>5250000</v>
      </c>
      <c r="J9" s="20">
        <v>0</v>
      </c>
      <c r="K9" t="str">
        <f t="shared" si="5"/>
        <v>RETURNED</v>
      </c>
      <c r="L9" s="34" t="s">
        <v>2541</v>
      </c>
      <c r="M9" s="34" t="e">
        <f t="shared" si="6"/>
        <v>#VALUE!</v>
      </c>
      <c r="O9" s="21">
        <f t="shared" si="1"/>
        <v>0</v>
      </c>
      <c r="P9" s="21">
        <f t="shared" si="2"/>
        <v>0</v>
      </c>
      <c r="Q9" s="21">
        <f t="shared" si="3"/>
        <v>0</v>
      </c>
      <c r="R9" s="1">
        <f t="shared" si="4"/>
        <v>156997131.37202114</v>
      </c>
      <c r="S9" s="1">
        <f t="shared" si="4"/>
        <v>156997131.37202114</v>
      </c>
      <c r="T9" s="1">
        <f t="shared" si="4"/>
        <v>510202237.2559577</v>
      </c>
      <c r="V9" s="58" t="s">
        <v>2209</v>
      </c>
      <c r="W9" s="60">
        <v>13792000</v>
      </c>
    </row>
    <row r="10" spans="1:23" ht="15">
      <c r="A10" s="4" t="s">
        <v>2002</v>
      </c>
      <c r="B10" t="str">
        <f>VLOOKUP($A10,Name!$A$1:$B$1260,2,FALSE)</f>
        <v>AW BROWN-FELLOWSHIP CHARTER SCHOOL</v>
      </c>
      <c r="C10" s="9">
        <v>40028.60277777778</v>
      </c>
      <c r="D10" s="8" t="s">
        <v>1428</v>
      </c>
      <c r="E10" s="8" t="s">
        <v>1440</v>
      </c>
      <c r="F10" s="15">
        <v>5250000</v>
      </c>
      <c r="G10" s="14">
        <f>VLOOKUP($A10,'Max '!$A$1:'Max '!$C$1236,2,FALSE)</f>
        <v>1223</v>
      </c>
      <c r="H10" s="1">
        <f>VLOOKUP($A10,'Max '!$A$1:'Max '!$C$1236,3,FALSE)</f>
        <v>5411500</v>
      </c>
      <c r="I10" s="1">
        <f t="shared" si="0"/>
        <v>5682075</v>
      </c>
      <c r="J10" s="20">
        <v>0</v>
      </c>
      <c r="K10" t="str">
        <f t="shared" si="5"/>
        <v>RETURNED</v>
      </c>
      <c r="L10" s="34" t="s">
        <v>2541</v>
      </c>
      <c r="M10" s="34" t="e">
        <f t="shared" si="6"/>
        <v>#VALUE!</v>
      </c>
      <c r="O10" s="21">
        <f t="shared" si="1"/>
        <v>0</v>
      </c>
      <c r="P10" s="21">
        <f t="shared" si="2"/>
        <v>0</v>
      </c>
      <c r="Q10" s="21">
        <f t="shared" si="3"/>
        <v>0</v>
      </c>
      <c r="R10" s="1">
        <f t="shared" si="4"/>
        <v>156997131.37202114</v>
      </c>
      <c r="S10" s="1">
        <f t="shared" si="4"/>
        <v>156997131.37202114</v>
      </c>
      <c r="T10" s="1">
        <f t="shared" si="4"/>
        <v>510202237.2559577</v>
      </c>
      <c r="V10" s="58" t="s">
        <v>1082</v>
      </c>
      <c r="W10" s="1">
        <v>0</v>
      </c>
    </row>
    <row r="11" spans="1:23" ht="15">
      <c r="A11" s="4" t="s">
        <v>937</v>
      </c>
      <c r="B11" t="str">
        <f>VLOOKUP($A11,Name!$A$1:$B$1260,2,FALSE)</f>
        <v>OVERTON ISD</v>
      </c>
      <c r="C11" s="9">
        <v>40029.430555555555</v>
      </c>
      <c r="D11" s="8" t="s">
        <v>1427</v>
      </c>
      <c r="E11" s="8" t="s">
        <v>1439</v>
      </c>
      <c r="F11" s="15">
        <v>1250000</v>
      </c>
      <c r="G11" s="14">
        <f>VLOOKUP($A11,'Max '!$A$1:'Max '!$C$1236,2,FALSE)</f>
        <v>522</v>
      </c>
      <c r="H11" s="1">
        <f>VLOOKUP($A11,'Max '!$A$1:'Max '!$C$1236,3,FALSE)</f>
        <v>5061000</v>
      </c>
      <c r="I11" s="1">
        <f t="shared" si="0"/>
        <v>5314050</v>
      </c>
      <c r="J11" s="20">
        <f>IF(E11="n",MIN(F11,H11),MIN(F11,I11))</f>
        <v>1250000</v>
      </c>
      <c r="K11" t="str">
        <f t="shared" si="5"/>
        <v>approved</v>
      </c>
      <c r="L11" s="34">
        <v>40046</v>
      </c>
      <c r="M11" s="34">
        <f t="shared" si="6"/>
        <v>40226</v>
      </c>
      <c r="O11" s="21">
        <f t="shared" si="1"/>
        <v>0</v>
      </c>
      <c r="P11" s="21">
        <f t="shared" si="2"/>
        <v>0</v>
      </c>
      <c r="Q11" s="21">
        <f t="shared" si="3"/>
        <v>1250000</v>
      </c>
      <c r="R11" s="1">
        <f t="shared" si="4"/>
        <v>156997131.37202114</v>
      </c>
      <c r="S11" s="1">
        <f t="shared" si="4"/>
        <v>156997131.37202114</v>
      </c>
      <c r="T11" s="1">
        <f t="shared" si="4"/>
        <v>508952237.2559577</v>
      </c>
      <c r="V11" s="58" t="s">
        <v>2059</v>
      </c>
      <c r="W11" s="21">
        <v>1000</v>
      </c>
    </row>
    <row r="12" spans="1:23" ht="15">
      <c r="A12" s="4" t="s">
        <v>2012</v>
      </c>
      <c r="B12" t="str">
        <f>VLOOKUP($A12,Name!$A$1:$B$1260,2,FALSE)</f>
        <v>NOVA ACADEMY (SOUTHEAST)</v>
      </c>
      <c r="C12" s="9">
        <v>40029.43125</v>
      </c>
      <c r="D12" s="8" t="s">
        <v>1428</v>
      </c>
      <c r="E12" s="8" t="s">
        <v>1440</v>
      </c>
      <c r="F12" s="15">
        <v>5000000</v>
      </c>
      <c r="G12" s="14">
        <f>VLOOKUP($A12,'Max '!$A$1:'Max '!$C$1236,2,FALSE)</f>
        <v>288</v>
      </c>
      <c r="H12" s="1">
        <f>VLOOKUP($A12,'Max '!$A$1:'Max '!$C$1236,3,FALSE)</f>
        <v>5000000</v>
      </c>
      <c r="I12" s="1">
        <f t="shared" si="0"/>
        <v>5250000</v>
      </c>
      <c r="J12" s="20">
        <f>IF(E12="n",MIN(F12,H12),MIN(F12,I12))</f>
        <v>5000000</v>
      </c>
      <c r="K12" t="str">
        <f t="shared" si="5"/>
        <v>approved</v>
      </c>
      <c r="L12" s="34">
        <v>40046</v>
      </c>
      <c r="M12" s="34">
        <f t="shared" si="6"/>
        <v>40226</v>
      </c>
      <c r="O12" s="21">
        <f t="shared" si="1"/>
        <v>5000000</v>
      </c>
      <c r="P12" s="21">
        <f t="shared" si="2"/>
        <v>0</v>
      </c>
      <c r="Q12" s="21">
        <f t="shared" si="3"/>
        <v>0</v>
      </c>
      <c r="R12" s="1">
        <f t="shared" si="4"/>
        <v>151997131.37202114</v>
      </c>
      <c r="S12" s="1">
        <f t="shared" si="4"/>
        <v>156997131.37202114</v>
      </c>
      <c r="T12" s="1">
        <f t="shared" si="4"/>
        <v>508952237.2559577</v>
      </c>
      <c r="V12" s="58" t="s">
        <v>45</v>
      </c>
      <c r="W12" s="21">
        <v>94303000</v>
      </c>
    </row>
    <row r="13" spans="1:23" ht="15">
      <c r="A13" s="4" t="s">
        <v>707</v>
      </c>
      <c r="B13" t="str">
        <f>VLOOKUP($A13,Name!$A$1:$B$1260,2,FALSE)</f>
        <v>CENTRAL HEIGHTS ISD</v>
      </c>
      <c r="C13" s="9">
        <v>40029.43125</v>
      </c>
      <c r="D13" s="8" t="s">
        <v>1444</v>
      </c>
      <c r="E13" s="8" t="s">
        <v>1440</v>
      </c>
      <c r="F13" s="15">
        <v>2700000</v>
      </c>
      <c r="G13" s="14">
        <f>VLOOKUP($A13,'Max '!$A$1:'Max '!$C$1236,2,FALSE)</f>
        <v>800</v>
      </c>
      <c r="H13" s="1">
        <f>VLOOKUP($A13,'Max '!$A$1:'Max '!$C$1236,3,FALSE)</f>
        <v>5200000</v>
      </c>
      <c r="I13" s="1">
        <f t="shared" si="0"/>
        <v>5460000</v>
      </c>
      <c r="J13" s="20">
        <f>IF(E13="n",MIN(F13,H13),MIN(F13,I13))</f>
        <v>2700000</v>
      </c>
      <c r="K13" t="str">
        <f t="shared" si="5"/>
        <v>approved</v>
      </c>
      <c r="L13" s="34">
        <v>40046</v>
      </c>
      <c r="M13" s="34">
        <f t="shared" si="6"/>
        <v>40226</v>
      </c>
      <c r="O13" s="21">
        <f t="shared" si="1"/>
        <v>0</v>
      </c>
      <c r="P13" s="21">
        <f t="shared" si="2"/>
        <v>2700000</v>
      </c>
      <c r="Q13" s="21">
        <f t="shared" si="3"/>
        <v>0</v>
      </c>
      <c r="R13" s="1">
        <f t="shared" si="4"/>
        <v>151997131.37202114</v>
      </c>
      <c r="S13" s="1">
        <f t="shared" si="4"/>
        <v>154297131.37202114</v>
      </c>
      <c r="T13" s="1">
        <f t="shared" si="4"/>
        <v>508952237.2559577</v>
      </c>
      <c r="V13" s="58" t="s">
        <v>139</v>
      </c>
      <c r="W13" s="1">
        <v>0</v>
      </c>
    </row>
    <row r="14" spans="1:23" ht="15">
      <c r="A14" s="4" t="s">
        <v>300</v>
      </c>
      <c r="B14" t="str">
        <f>VLOOKUP($A14,Name!$A$1:$B$1260,2,FALSE)</f>
        <v>PORT ARTHUR ISD</v>
      </c>
      <c r="C14" s="9">
        <v>40029.43125</v>
      </c>
      <c r="D14" s="8" t="s">
        <v>1444</v>
      </c>
      <c r="E14" s="8" t="s">
        <v>1439</v>
      </c>
      <c r="F14" s="15">
        <v>9636000</v>
      </c>
      <c r="G14" s="14">
        <f>VLOOKUP($A14,'Max '!$A$1:'Max '!$C$1236,2,FALSE)</f>
        <v>9274</v>
      </c>
      <c r="H14" s="1">
        <f>VLOOKUP($A14,'Max '!$A$1:'Max '!$C$1236,3,FALSE)</f>
        <v>9437000</v>
      </c>
      <c r="I14" s="1">
        <f t="shared" si="0"/>
        <v>9908850</v>
      </c>
      <c r="J14" s="20">
        <f>IF(E14="n",MIN(F14,H14),MIN(F14,I14))</f>
        <v>9437000</v>
      </c>
      <c r="K14" t="str">
        <f t="shared" si="5"/>
        <v>approved</v>
      </c>
      <c r="L14" s="34">
        <v>40046</v>
      </c>
      <c r="M14" s="34">
        <f t="shared" si="6"/>
        <v>40226</v>
      </c>
      <c r="O14" s="21">
        <f t="shared" si="1"/>
        <v>0</v>
      </c>
      <c r="P14" s="21">
        <f t="shared" si="2"/>
        <v>9437000</v>
      </c>
      <c r="Q14" s="21">
        <f t="shared" si="3"/>
        <v>0</v>
      </c>
      <c r="R14" s="1">
        <f t="shared" si="4"/>
        <v>151997131.37202114</v>
      </c>
      <c r="S14" s="1">
        <f t="shared" si="4"/>
        <v>144860131.37202114</v>
      </c>
      <c r="T14" s="1">
        <f t="shared" si="4"/>
        <v>508952237.2559577</v>
      </c>
      <c r="V14" s="58" t="s">
        <v>1301</v>
      </c>
      <c r="W14" s="21">
        <v>13639000</v>
      </c>
    </row>
    <row r="15" spans="1:23" ht="15">
      <c r="A15" s="4" t="s">
        <v>2402</v>
      </c>
      <c r="B15" t="str">
        <f>VLOOKUP($A15,Name!$A$1:$B$1260,2,FALSE)</f>
        <v>LONGVIEW ISD</v>
      </c>
      <c r="C15" s="9">
        <v>40029.43125</v>
      </c>
      <c r="D15" s="8" t="s">
        <v>1427</v>
      </c>
      <c r="E15" s="8" t="s">
        <v>1439</v>
      </c>
      <c r="F15" s="15">
        <v>9000000</v>
      </c>
      <c r="G15" s="14">
        <f>VLOOKUP($A15,'Max '!$A$1:'Max '!$C$1236,2,FALSE)</f>
        <v>8272</v>
      </c>
      <c r="H15" s="1">
        <f>VLOOKUP($A15,'Max '!$A$1:'Max '!$C$1236,3,FALSE)</f>
        <v>8936000</v>
      </c>
      <c r="I15" s="1">
        <f t="shared" si="0"/>
        <v>9382800</v>
      </c>
      <c r="J15" s="20">
        <f>IF(E15="n",MIN(F15,H15),MIN(F15,I15))</f>
        <v>8936000</v>
      </c>
      <c r="K15" t="str">
        <f t="shared" si="5"/>
        <v>approved</v>
      </c>
      <c r="L15" s="34">
        <v>40046</v>
      </c>
      <c r="M15" s="34">
        <f t="shared" si="6"/>
        <v>40226</v>
      </c>
      <c r="O15" s="21">
        <f t="shared" si="1"/>
        <v>0</v>
      </c>
      <c r="P15" s="21">
        <f t="shared" si="2"/>
        <v>0</v>
      </c>
      <c r="Q15" s="21">
        <f t="shared" si="3"/>
        <v>8936000</v>
      </c>
      <c r="R15" s="1">
        <f t="shared" si="4"/>
        <v>151997131.37202114</v>
      </c>
      <c r="S15" s="1">
        <f t="shared" si="4"/>
        <v>144860131.37202114</v>
      </c>
      <c r="T15" s="1">
        <f t="shared" si="4"/>
        <v>500016237.2559577</v>
      </c>
      <c r="V15" s="58" t="s">
        <v>1643</v>
      </c>
      <c r="W15" s="1">
        <v>0</v>
      </c>
    </row>
    <row r="16" spans="1:23" ht="15">
      <c r="A16" s="4" t="s">
        <v>1920</v>
      </c>
      <c r="B16" t="str">
        <f>VLOOKUP($A16,Name!$A$1:$B$1260,2,FALSE)</f>
        <v>DE LEON ISD</v>
      </c>
      <c r="C16" s="9">
        <v>40029.433333333334</v>
      </c>
      <c r="D16" s="8" t="s">
        <v>1427</v>
      </c>
      <c r="E16" s="8" t="s">
        <v>1439</v>
      </c>
      <c r="F16" s="15">
        <v>5115000</v>
      </c>
      <c r="G16" s="14">
        <f>VLOOKUP($A16,'Max '!$A$1:'Max '!$C$1236,2,FALSE)</f>
        <v>675</v>
      </c>
      <c r="H16" s="1">
        <f>VLOOKUP($A16,'Max '!$A$1:'Max '!$C$1236,3,FALSE)</f>
        <v>5137500</v>
      </c>
      <c r="I16" s="1">
        <f t="shared" si="0"/>
        <v>5394375</v>
      </c>
      <c r="J16" s="20">
        <v>0</v>
      </c>
      <c r="K16" t="str">
        <f t="shared" si="5"/>
        <v>RETURNED</v>
      </c>
      <c r="L16" s="34" t="s">
        <v>2541</v>
      </c>
      <c r="M16" s="34" t="e">
        <f t="shared" si="6"/>
        <v>#VALUE!</v>
      </c>
      <c r="O16" s="21">
        <f t="shared" si="1"/>
        <v>0</v>
      </c>
      <c r="P16" s="21">
        <f t="shared" si="2"/>
        <v>0</v>
      </c>
      <c r="Q16" s="21">
        <f t="shared" si="3"/>
        <v>0</v>
      </c>
      <c r="R16" s="1">
        <f t="shared" si="4"/>
        <v>151997131.37202114</v>
      </c>
      <c r="S16" s="1">
        <f t="shared" si="4"/>
        <v>144860131.37202114</v>
      </c>
      <c r="T16" s="1">
        <f t="shared" si="4"/>
        <v>500016237.2559577</v>
      </c>
      <c r="V16" s="58" t="s">
        <v>55</v>
      </c>
      <c r="W16" s="59">
        <v>14445000</v>
      </c>
    </row>
    <row r="17" spans="1:23" ht="15">
      <c r="A17" s="4" t="s">
        <v>909</v>
      </c>
      <c r="B17" t="str">
        <f>VLOOKUP($A17,Name!$A$1:$B$1260,2,FALSE)</f>
        <v>CALVERT ISD</v>
      </c>
      <c r="C17" s="9">
        <v>40029.50902777778</v>
      </c>
      <c r="D17" s="8" t="s">
        <v>1427</v>
      </c>
      <c r="E17" s="8" t="s">
        <v>1440</v>
      </c>
      <c r="F17" s="15">
        <v>5000000</v>
      </c>
      <c r="G17" s="14">
        <f>VLOOKUP($A17,'Max '!$A$1:'Max '!$C$1236,2,FALSE)</f>
        <v>187</v>
      </c>
      <c r="H17" s="1">
        <f>VLOOKUP($A17,'Max '!$A$1:'Max '!$C$1236,3,FALSE)</f>
        <v>5000000</v>
      </c>
      <c r="I17" s="1">
        <f t="shared" si="0"/>
        <v>5250000</v>
      </c>
      <c r="J17" s="20">
        <f>IF(E17="n",MIN(F17,H17),MIN(F17,I17))</f>
        <v>5000000</v>
      </c>
      <c r="K17" t="str">
        <f t="shared" si="5"/>
        <v>approved</v>
      </c>
      <c r="L17" s="34">
        <v>40046</v>
      </c>
      <c r="M17" s="34">
        <f t="shared" si="6"/>
        <v>40226</v>
      </c>
      <c r="O17" s="21">
        <f t="shared" si="1"/>
        <v>0</v>
      </c>
      <c r="P17" s="21">
        <f t="shared" si="2"/>
        <v>0</v>
      </c>
      <c r="Q17" s="21">
        <f t="shared" si="3"/>
        <v>5000000</v>
      </c>
      <c r="R17" s="1">
        <f t="shared" si="4"/>
        <v>151997131.37202114</v>
      </c>
      <c r="S17" s="1">
        <f t="shared" si="4"/>
        <v>144860131.37202114</v>
      </c>
      <c r="T17" s="1">
        <f t="shared" si="4"/>
        <v>495016237.2559577</v>
      </c>
      <c r="V17" s="58" t="s">
        <v>133</v>
      </c>
      <c r="W17" s="1">
        <v>0</v>
      </c>
    </row>
    <row r="18" spans="1:23" ht="15">
      <c r="A18" s="4" t="s">
        <v>306</v>
      </c>
      <c r="B18" t="str">
        <f>VLOOKUP($A18,Name!$A$1:$B$1260,2,FALSE)</f>
        <v>SABINE PASS ISD</v>
      </c>
      <c r="C18" s="9">
        <v>40029.552083333336</v>
      </c>
      <c r="D18" s="8" t="s">
        <v>1444</v>
      </c>
      <c r="E18" s="8" t="s">
        <v>1439</v>
      </c>
      <c r="F18" s="15">
        <v>5000000</v>
      </c>
      <c r="G18" s="14">
        <f>VLOOKUP($A18,'Max '!$A$1:'Max '!$C$1236,2,FALSE)</f>
        <v>255</v>
      </c>
      <c r="H18" s="1">
        <f>VLOOKUP($A18,'Max '!$A$1:'Max '!$C$1236,3,FALSE)</f>
        <v>5000000</v>
      </c>
      <c r="I18" s="1">
        <f t="shared" si="0"/>
        <v>5250000</v>
      </c>
      <c r="J18" s="20">
        <v>0</v>
      </c>
      <c r="K18" t="str">
        <f t="shared" si="5"/>
        <v>RETURNED</v>
      </c>
      <c r="L18" s="34" t="s">
        <v>2541</v>
      </c>
      <c r="M18" s="34" t="e">
        <f t="shared" si="6"/>
        <v>#VALUE!</v>
      </c>
      <c r="O18" s="21">
        <f t="shared" si="1"/>
        <v>0</v>
      </c>
      <c r="P18" s="21">
        <f t="shared" si="2"/>
        <v>0</v>
      </c>
      <c r="Q18" s="21">
        <f t="shared" si="3"/>
        <v>0</v>
      </c>
      <c r="R18" s="1">
        <f t="shared" si="4"/>
        <v>151997131.37202114</v>
      </c>
      <c r="S18" s="1">
        <f t="shared" si="4"/>
        <v>144860131.37202114</v>
      </c>
      <c r="T18" s="1">
        <f t="shared" si="4"/>
        <v>495016237.2559577</v>
      </c>
      <c r="V18" s="58" t="s">
        <v>1627</v>
      </c>
      <c r="W18" s="21">
        <v>30385000</v>
      </c>
    </row>
    <row r="19" spans="1:23" ht="15">
      <c r="A19" s="4" t="s">
        <v>1484</v>
      </c>
      <c r="B19" t="str">
        <f>VLOOKUP($A19,Name!$A$1:$B$1260,2,FALSE)</f>
        <v>ZAVALLA ISD</v>
      </c>
      <c r="C19" s="9">
        <v>40030.64166666667</v>
      </c>
      <c r="D19" s="8" t="s">
        <v>1444</v>
      </c>
      <c r="E19" s="8" t="s">
        <v>1440</v>
      </c>
      <c r="F19" s="15">
        <v>5034500</v>
      </c>
      <c r="G19" s="13">
        <v>469</v>
      </c>
      <c r="H19" s="1">
        <f>VLOOKUP($A19,'Max '!$A$1:'Max '!$C$1236,3,FALSE)</f>
        <v>5034500</v>
      </c>
      <c r="I19" s="7">
        <f t="shared" si="0"/>
        <v>5286225</v>
      </c>
      <c r="J19" s="7">
        <f>IF(E19="n",MIN(F19,H19),MIN(F19,I19))</f>
        <v>5034500</v>
      </c>
      <c r="K19" t="str">
        <f t="shared" si="5"/>
        <v>approved</v>
      </c>
      <c r="L19" s="34">
        <v>40046</v>
      </c>
      <c r="M19" s="34">
        <f t="shared" si="6"/>
        <v>40226</v>
      </c>
      <c r="O19" s="21">
        <f t="shared" si="1"/>
        <v>0</v>
      </c>
      <c r="P19" s="21">
        <f>IF(D19="i",J19,0)</f>
        <v>5034500</v>
      </c>
      <c r="Q19" s="21">
        <f t="shared" si="3"/>
        <v>0</v>
      </c>
      <c r="R19" s="1">
        <f aca="true" t="shared" si="7" ref="R19:T34">R18-O19</f>
        <v>151997131.37202114</v>
      </c>
      <c r="S19" s="1">
        <f t="shared" si="7"/>
        <v>139825631.37202114</v>
      </c>
      <c r="T19" s="1">
        <f t="shared" si="7"/>
        <v>495016237.2559577</v>
      </c>
      <c r="V19" s="58" t="s">
        <v>2215</v>
      </c>
      <c r="W19" s="1">
        <v>0</v>
      </c>
    </row>
    <row r="20" spans="1:23" ht="15">
      <c r="A20" s="4" t="s">
        <v>1482</v>
      </c>
      <c r="B20" t="str">
        <f>VLOOKUP($A20,Name!$A$1:$B$1260,2,FALSE)</f>
        <v>DIBOLL ISD</v>
      </c>
      <c r="C20" s="9">
        <v>40030.64166666667</v>
      </c>
      <c r="D20" s="8" t="s">
        <v>1444</v>
      </c>
      <c r="E20" s="8" t="s">
        <v>1439</v>
      </c>
      <c r="F20" s="15">
        <v>5730000</v>
      </c>
      <c r="G20" s="13">
        <v>1860</v>
      </c>
      <c r="H20" s="1">
        <f>VLOOKUP($A20,'Max '!$A$1:'Max '!$C$1236,3,FALSE)</f>
        <v>5730000</v>
      </c>
      <c r="I20" s="7">
        <f t="shared" si="0"/>
        <v>6016500</v>
      </c>
      <c r="J20" s="7">
        <f>IF(E20="n",MIN(F20,H20),MIN(F20,I20))</f>
        <v>5730000</v>
      </c>
      <c r="K20" t="str">
        <f t="shared" si="5"/>
        <v>approved</v>
      </c>
      <c r="L20" s="34">
        <v>40046</v>
      </c>
      <c r="M20" s="34">
        <f t="shared" si="6"/>
        <v>40226</v>
      </c>
      <c r="O20" s="21">
        <f t="shared" si="1"/>
        <v>0</v>
      </c>
      <c r="P20" s="21">
        <f aca="true" t="shared" si="8" ref="P20:P83">IF(D20="I",J20,0)</f>
        <v>5730000</v>
      </c>
      <c r="Q20" s="21">
        <f t="shared" si="3"/>
        <v>0</v>
      </c>
      <c r="R20" s="1">
        <f t="shared" si="7"/>
        <v>151997131.37202114</v>
      </c>
      <c r="S20" s="1">
        <f t="shared" si="7"/>
        <v>134095631.37202114</v>
      </c>
      <c r="T20" s="1">
        <f t="shared" si="7"/>
        <v>495016237.2559577</v>
      </c>
      <c r="V20" s="62" t="s">
        <v>2546</v>
      </c>
      <c r="W20" s="63">
        <f>SUM(W2:W19)</f>
        <v>306978000</v>
      </c>
    </row>
    <row r="21" spans="1:23" ht="15">
      <c r="A21" s="4" t="s">
        <v>683</v>
      </c>
      <c r="B21" t="str">
        <f>VLOOKUP($A21,Name!$A$1:$B$1260,2,FALSE)</f>
        <v>NEW CANEY ISD</v>
      </c>
      <c r="C21" s="9">
        <v>40030.64166666667</v>
      </c>
      <c r="D21" s="8" t="s">
        <v>1444</v>
      </c>
      <c r="E21" s="8" t="s">
        <v>1439</v>
      </c>
      <c r="F21" s="15">
        <v>9360000</v>
      </c>
      <c r="G21" s="14">
        <f>VLOOKUP($A21,'Max '!$A$1:'Max '!$C$1236,2,FALSE)</f>
        <v>9122</v>
      </c>
      <c r="H21" s="1">
        <f>VLOOKUP($A21,'Max '!$A$1:'Max '!$C$1236,3,FALSE)</f>
        <v>9361000</v>
      </c>
      <c r="I21" s="1">
        <f t="shared" si="0"/>
        <v>9829050</v>
      </c>
      <c r="J21" s="20">
        <v>0</v>
      </c>
      <c r="K21" t="str">
        <f t="shared" si="5"/>
        <v>RETURNED</v>
      </c>
      <c r="L21" s="34" t="s">
        <v>2541</v>
      </c>
      <c r="M21" s="34" t="e">
        <f t="shared" si="6"/>
        <v>#VALUE!</v>
      </c>
      <c r="O21" s="21">
        <f t="shared" si="1"/>
        <v>0</v>
      </c>
      <c r="P21" s="21">
        <f t="shared" si="8"/>
        <v>0</v>
      </c>
      <c r="Q21" s="21">
        <f t="shared" si="3"/>
        <v>0</v>
      </c>
      <c r="R21" s="1">
        <f t="shared" si="7"/>
        <v>151997131.37202114</v>
      </c>
      <c r="S21" s="1">
        <f t="shared" si="7"/>
        <v>134095631.37202114</v>
      </c>
      <c r="T21" s="1">
        <f t="shared" si="7"/>
        <v>495016237.2559577</v>
      </c>
      <c r="V21" s="62" t="s">
        <v>2547</v>
      </c>
      <c r="W21" s="63">
        <f>100000000/538585000*W20</f>
        <v>56997131.37202113</v>
      </c>
    </row>
    <row r="22" spans="1:23" ht="15">
      <c r="A22" s="4" t="s">
        <v>1876</v>
      </c>
      <c r="B22" t="str">
        <f>VLOOKUP($A22,Name!$A$1:$B$1260,2,FALSE)</f>
        <v>ANNA ISD</v>
      </c>
      <c r="C22" s="9">
        <v>40030.64236111111</v>
      </c>
      <c r="D22" s="8" t="s">
        <v>1427</v>
      </c>
      <c r="E22" s="8" t="s">
        <v>1439</v>
      </c>
      <c r="F22" s="15">
        <v>6050000</v>
      </c>
      <c r="G22" s="14">
        <f>VLOOKUP($A22,'Max '!$A$1:'Max '!$C$1236,2,FALSE)</f>
        <v>2148</v>
      </c>
      <c r="H22" s="1">
        <f>VLOOKUP($A22,'Max '!$A$1:'Max '!$C$1236,3,FALSE)</f>
        <v>5874000</v>
      </c>
      <c r="I22" s="1">
        <f t="shared" si="0"/>
        <v>6167700</v>
      </c>
      <c r="J22" s="20">
        <f>IF(E22="n",MIN(F22,H22),MIN(F22,I22))</f>
        <v>5874000</v>
      </c>
      <c r="K22" t="str">
        <f t="shared" si="5"/>
        <v>approved</v>
      </c>
      <c r="L22" s="34">
        <v>40046</v>
      </c>
      <c r="M22" s="34">
        <f t="shared" si="6"/>
        <v>40226</v>
      </c>
      <c r="O22" s="21">
        <f t="shared" si="1"/>
        <v>0</v>
      </c>
      <c r="P22" s="21">
        <f t="shared" si="8"/>
        <v>0</v>
      </c>
      <c r="Q22" s="21">
        <f t="shared" si="3"/>
        <v>5874000</v>
      </c>
      <c r="R22" s="1">
        <f t="shared" si="7"/>
        <v>151997131.37202114</v>
      </c>
      <c r="S22" s="1">
        <f t="shared" si="7"/>
        <v>134095631.37202114</v>
      </c>
      <c r="T22" s="1">
        <f t="shared" si="7"/>
        <v>489142237.2559577</v>
      </c>
      <c r="V22" s="62" t="s">
        <v>2549</v>
      </c>
      <c r="W22" s="63">
        <f>100000000/538585000*W20</f>
        <v>56997131.37202113</v>
      </c>
    </row>
    <row r="23" spans="1:23" ht="15">
      <c r="A23" s="4" t="s">
        <v>1698</v>
      </c>
      <c r="B23" t="str">
        <f>VLOOKUP($A23,Name!$A$1:$B$1260,2,FALSE)</f>
        <v>ANGLETON ISD</v>
      </c>
      <c r="C23" s="9">
        <v>40030.64236111111</v>
      </c>
      <c r="D23" s="8" t="s">
        <v>1444</v>
      </c>
      <c r="E23" s="8" t="s">
        <v>1439</v>
      </c>
      <c r="F23" s="15">
        <v>7945000</v>
      </c>
      <c r="G23" s="14">
        <f>VLOOKUP($A23,'Max '!$A$1:'Max '!$C$1236,2,FALSE)</f>
        <v>6290</v>
      </c>
      <c r="H23" s="1">
        <f>VLOOKUP($A23,'Max '!$A$1:'Max '!$C$1236,3,FALSE)</f>
        <v>7945000</v>
      </c>
      <c r="I23" s="1">
        <f t="shared" si="0"/>
        <v>8342250</v>
      </c>
      <c r="J23" s="20">
        <v>0</v>
      </c>
      <c r="K23" t="str">
        <f t="shared" si="5"/>
        <v>RETURNED</v>
      </c>
      <c r="L23" s="34" t="s">
        <v>2541</v>
      </c>
      <c r="M23" s="34" t="e">
        <f t="shared" si="6"/>
        <v>#VALUE!</v>
      </c>
      <c r="O23" s="21">
        <f t="shared" si="1"/>
        <v>0</v>
      </c>
      <c r="P23" s="21">
        <f t="shared" si="8"/>
        <v>0</v>
      </c>
      <c r="Q23" s="21">
        <f t="shared" si="3"/>
        <v>0</v>
      </c>
      <c r="R23" s="1">
        <f t="shared" si="7"/>
        <v>151997131.37202114</v>
      </c>
      <c r="S23" s="1">
        <f t="shared" si="7"/>
        <v>134095631.37202114</v>
      </c>
      <c r="T23" s="1">
        <f t="shared" si="7"/>
        <v>489142237.2559577</v>
      </c>
      <c r="V23" s="62" t="s">
        <v>2548</v>
      </c>
      <c r="W23" s="1">
        <f>W20-W21-W22</f>
        <v>192983737.25595772</v>
      </c>
    </row>
    <row r="24" spans="1:20" ht="15">
      <c r="A24" s="4" t="s">
        <v>2026</v>
      </c>
      <c r="B24" t="str">
        <f>VLOOKUP($A24,Name!$A$1:$B$1260,2,FALSE)</f>
        <v>EVOLUTION ACADEMY CHARTER SCHOOL</v>
      </c>
      <c r="C24" s="9">
        <v>40030.64236111111</v>
      </c>
      <c r="D24" s="8" t="s">
        <v>1428</v>
      </c>
      <c r="E24" s="8" t="s">
        <v>1440</v>
      </c>
      <c r="F24" s="15">
        <v>5000000</v>
      </c>
      <c r="G24" s="14">
        <f>VLOOKUP($A24,'Max '!$A$1:'Max '!$C$1236,2,FALSE)</f>
        <v>405</v>
      </c>
      <c r="H24" s="1">
        <f>VLOOKUP($A24,'Max '!$A$1:'Max '!$C$1236,3,FALSE)</f>
        <v>5002500</v>
      </c>
      <c r="I24" s="1">
        <f t="shared" si="0"/>
        <v>5252625</v>
      </c>
      <c r="J24" s="20">
        <f aca="true" t="shared" si="9" ref="J24:J37">IF(E24="n",MIN(F24,H24),MIN(F24,I24))</f>
        <v>5000000</v>
      </c>
      <c r="K24" t="str">
        <f t="shared" si="5"/>
        <v>approved</v>
      </c>
      <c r="L24" s="34">
        <v>40046</v>
      </c>
      <c r="M24" s="34">
        <f t="shared" si="6"/>
        <v>40226</v>
      </c>
      <c r="O24" s="21">
        <f t="shared" si="1"/>
        <v>5000000</v>
      </c>
      <c r="P24" s="21">
        <f t="shared" si="8"/>
        <v>0</v>
      </c>
      <c r="Q24" s="21">
        <f t="shared" si="3"/>
        <v>0</v>
      </c>
      <c r="R24" s="1">
        <f t="shared" si="7"/>
        <v>146997131.37202114</v>
      </c>
      <c r="S24" s="1">
        <f t="shared" si="7"/>
        <v>134095631.37202114</v>
      </c>
      <c r="T24" s="1">
        <f t="shared" si="7"/>
        <v>489142237.2559577</v>
      </c>
    </row>
    <row r="25" spans="1:20" ht="15">
      <c r="A25" s="4" t="s">
        <v>260</v>
      </c>
      <c r="B25" t="str">
        <f>VLOOKUP($A25,Name!$A$1:$B$1260,2,FALSE)</f>
        <v>JACKSBORO ISD</v>
      </c>
      <c r="C25" s="9">
        <v>40030.64236111111</v>
      </c>
      <c r="D25" s="8" t="s">
        <v>1427</v>
      </c>
      <c r="E25" s="8" t="s">
        <v>1439</v>
      </c>
      <c r="F25" s="15">
        <v>5275000</v>
      </c>
      <c r="G25" s="14">
        <f>VLOOKUP($A25,'Max '!$A$1:'Max '!$C$1236,2,FALSE)</f>
        <v>987</v>
      </c>
      <c r="H25" s="1">
        <f>VLOOKUP($A25,'Max '!$A$1:'Max '!$C$1236,3,FALSE)</f>
        <v>5293500</v>
      </c>
      <c r="I25" s="1">
        <f t="shared" si="0"/>
        <v>5558175</v>
      </c>
      <c r="J25" s="20">
        <f t="shared" si="9"/>
        <v>5275000</v>
      </c>
      <c r="K25" t="str">
        <f t="shared" si="5"/>
        <v>approved</v>
      </c>
      <c r="L25" s="34">
        <v>40046</v>
      </c>
      <c r="M25" s="34">
        <f t="shared" si="6"/>
        <v>40226</v>
      </c>
      <c r="O25" s="21">
        <f t="shared" si="1"/>
        <v>0</v>
      </c>
      <c r="P25" s="21">
        <f t="shared" si="8"/>
        <v>0</v>
      </c>
      <c r="Q25" s="21">
        <f t="shared" si="3"/>
        <v>5275000</v>
      </c>
      <c r="R25" s="1">
        <f t="shared" si="7"/>
        <v>146997131.37202114</v>
      </c>
      <c r="S25" s="1">
        <f t="shared" si="7"/>
        <v>134095631.37202114</v>
      </c>
      <c r="T25" s="1">
        <f t="shared" si="7"/>
        <v>483867237.2559577</v>
      </c>
    </row>
    <row r="26" spans="1:20" ht="15">
      <c r="A26" s="4" t="s">
        <v>466</v>
      </c>
      <c r="B26" t="str">
        <f>VLOOKUP($A26,Name!$A$1:$B$1260,2,FALSE)</f>
        <v>OAKWOOD ISD</v>
      </c>
      <c r="C26" s="9">
        <v>40030.643055555556</v>
      </c>
      <c r="D26" s="8" t="s">
        <v>1427</v>
      </c>
      <c r="E26" s="8" t="s">
        <v>1439</v>
      </c>
      <c r="F26" s="15">
        <v>5000000</v>
      </c>
      <c r="G26" s="14">
        <f>VLOOKUP($A26,'Max '!$A$1:'Max '!$C$1236,2,FALSE)</f>
        <v>229</v>
      </c>
      <c r="H26" s="1">
        <f>VLOOKUP($A26,'Max '!$A$1:'Max '!$C$1236,3,FALSE)</f>
        <v>5000000</v>
      </c>
      <c r="I26" s="1">
        <f t="shared" si="0"/>
        <v>5250000</v>
      </c>
      <c r="J26" s="20">
        <f t="shared" si="9"/>
        <v>5000000</v>
      </c>
      <c r="K26" t="str">
        <f t="shared" si="5"/>
        <v>approved</v>
      </c>
      <c r="L26" s="34">
        <v>40046</v>
      </c>
      <c r="M26" s="34">
        <f t="shared" si="6"/>
        <v>40226</v>
      </c>
      <c r="O26" s="21">
        <f t="shared" si="1"/>
        <v>0</v>
      </c>
      <c r="P26" s="21">
        <f t="shared" si="8"/>
        <v>0</v>
      </c>
      <c r="Q26" s="21">
        <f t="shared" si="3"/>
        <v>5000000</v>
      </c>
      <c r="R26" s="1">
        <f t="shared" si="7"/>
        <v>146997131.37202114</v>
      </c>
      <c r="S26" s="1">
        <f t="shared" si="7"/>
        <v>134095631.37202114</v>
      </c>
      <c r="T26" s="1">
        <f t="shared" si="7"/>
        <v>478867237.2559577</v>
      </c>
    </row>
    <row r="27" spans="1:20" ht="15">
      <c r="A27" s="4" t="s">
        <v>2336</v>
      </c>
      <c r="B27" t="str">
        <f>VLOOKUP($A27,Name!$A$1:$B$1260,2,FALSE)</f>
        <v>SANTA FE ISD</v>
      </c>
      <c r="C27" s="9">
        <v>40031.479166666664</v>
      </c>
      <c r="D27" s="8" t="s">
        <v>1444</v>
      </c>
      <c r="E27" s="8" t="s">
        <v>1439</v>
      </c>
      <c r="F27" s="15">
        <v>7103500</v>
      </c>
      <c r="G27" s="14">
        <f>VLOOKUP($A27,'Max '!$A$1:'Max '!$C$1236,2,FALSE)</f>
        <v>4613</v>
      </c>
      <c r="H27" s="1">
        <f>VLOOKUP($A27,'Max '!$A$1:'Max '!$C$1236,3,FALSE)</f>
        <v>7106500</v>
      </c>
      <c r="I27" s="1">
        <f t="shared" si="0"/>
        <v>7461825</v>
      </c>
      <c r="J27" s="20">
        <f t="shared" si="9"/>
        <v>7103500</v>
      </c>
      <c r="K27" t="str">
        <f t="shared" si="5"/>
        <v>approved</v>
      </c>
      <c r="L27" s="34">
        <v>40049</v>
      </c>
      <c r="M27" s="34">
        <f t="shared" si="6"/>
        <v>40229</v>
      </c>
      <c r="O27" s="21">
        <f t="shared" si="1"/>
        <v>0</v>
      </c>
      <c r="P27" s="21">
        <f t="shared" si="8"/>
        <v>7103500</v>
      </c>
      <c r="Q27" s="21">
        <f t="shared" si="3"/>
        <v>0</v>
      </c>
      <c r="R27" s="1">
        <f t="shared" si="7"/>
        <v>146997131.37202114</v>
      </c>
      <c r="S27" s="1">
        <f t="shared" si="7"/>
        <v>126992131.37202114</v>
      </c>
      <c r="T27" s="1">
        <f t="shared" si="7"/>
        <v>478867237.2559577</v>
      </c>
    </row>
    <row r="28" spans="1:20" ht="15">
      <c r="A28" s="4" t="s">
        <v>2116</v>
      </c>
      <c r="B28" t="str">
        <f>VLOOKUP($A28,Name!$A$1:$B$1260,2,FALSE)</f>
        <v>LAKE DALLAS ISD</v>
      </c>
      <c r="C28" s="9">
        <v>40031.479166666664</v>
      </c>
      <c r="D28" s="8" t="s">
        <v>1427</v>
      </c>
      <c r="E28" s="8" t="s">
        <v>1440</v>
      </c>
      <c r="F28" s="15">
        <v>6500000</v>
      </c>
      <c r="G28" s="14">
        <f>VLOOKUP($A28,'Max '!$A$1:'Max '!$C$1236,2,FALSE)</f>
        <v>3978</v>
      </c>
      <c r="H28" s="1">
        <f>VLOOKUP($A28,'Max '!$A$1:'Max '!$C$1236,3,FALSE)</f>
        <v>6789000</v>
      </c>
      <c r="I28" s="1">
        <f t="shared" si="0"/>
        <v>7128450</v>
      </c>
      <c r="J28" s="20">
        <f t="shared" si="9"/>
        <v>6500000</v>
      </c>
      <c r="K28" t="str">
        <f t="shared" si="5"/>
        <v>approved</v>
      </c>
      <c r="L28" s="34">
        <v>40049</v>
      </c>
      <c r="M28" s="34">
        <f t="shared" si="6"/>
        <v>40229</v>
      </c>
      <c r="O28" s="21">
        <f t="shared" si="1"/>
        <v>0</v>
      </c>
      <c r="P28" s="21">
        <f t="shared" si="8"/>
        <v>0</v>
      </c>
      <c r="Q28" s="21">
        <f t="shared" si="3"/>
        <v>6500000</v>
      </c>
      <c r="R28" s="1">
        <f t="shared" si="7"/>
        <v>146997131.37202114</v>
      </c>
      <c r="S28" s="1">
        <f t="shared" si="7"/>
        <v>126992131.37202114</v>
      </c>
      <c r="T28" s="1">
        <f t="shared" si="7"/>
        <v>472367237.2559577</v>
      </c>
    </row>
    <row r="29" spans="1:20" ht="15">
      <c r="A29" s="4" t="s">
        <v>20</v>
      </c>
      <c r="B29" t="str">
        <f>VLOOKUP($A29,Name!$A$1:$B$1260,2,FALSE)</f>
        <v>KIPP SOUTHEAST HOUSTON</v>
      </c>
      <c r="C29" s="9">
        <v>40031.47986111111</v>
      </c>
      <c r="D29" s="8" t="s">
        <v>1428</v>
      </c>
      <c r="E29" s="8" t="s">
        <v>1439</v>
      </c>
      <c r="F29" s="15">
        <v>5041000</v>
      </c>
      <c r="G29" s="14">
        <f>VLOOKUP($A29,'Max '!$A$1:'Max '!$C$1236,2,FALSE)</f>
        <v>504</v>
      </c>
      <c r="H29" s="1">
        <f>VLOOKUP($A29,'Max '!$A$1:'Max '!$C$1236,3,FALSE)</f>
        <v>5052000</v>
      </c>
      <c r="I29" s="1">
        <f t="shared" si="0"/>
        <v>5304600</v>
      </c>
      <c r="J29" s="20">
        <f t="shared" si="9"/>
        <v>5041000</v>
      </c>
      <c r="K29" t="str">
        <f t="shared" si="5"/>
        <v>approved</v>
      </c>
      <c r="L29" s="34">
        <v>40049</v>
      </c>
      <c r="M29" s="34">
        <f t="shared" si="6"/>
        <v>40229</v>
      </c>
      <c r="O29" s="21">
        <f t="shared" si="1"/>
        <v>5041000</v>
      </c>
      <c r="P29" s="21">
        <f t="shared" si="8"/>
        <v>0</v>
      </c>
      <c r="Q29" s="21">
        <f t="shared" si="3"/>
        <v>0</v>
      </c>
      <c r="R29" s="1">
        <f t="shared" si="7"/>
        <v>141956131.37202114</v>
      </c>
      <c r="S29" s="1">
        <f t="shared" si="7"/>
        <v>126992131.37202114</v>
      </c>
      <c r="T29" s="1">
        <f t="shared" si="7"/>
        <v>472367237.2559577</v>
      </c>
    </row>
    <row r="30" spans="1:20" ht="15">
      <c r="A30" s="4" t="s">
        <v>2490</v>
      </c>
      <c r="B30" t="str">
        <f>VLOOKUP($A30,Name!$A$1:$B$1260,2,FALSE)</f>
        <v>KIPP INC CHARTER</v>
      </c>
      <c r="C30" s="9">
        <v>40031.47986111111</v>
      </c>
      <c r="D30" s="8" t="s">
        <v>1428</v>
      </c>
      <c r="E30" s="8" t="s">
        <v>1439</v>
      </c>
      <c r="F30" s="15">
        <v>6115000</v>
      </c>
      <c r="G30" s="14">
        <f>VLOOKUP($A30,'Max '!$A$1:'Max '!$C$1236,2,FALSE)</f>
        <v>2929</v>
      </c>
      <c r="H30" s="1">
        <f>VLOOKUP($A30,'Max '!$A$1:'Max '!$C$1236,3,FALSE)</f>
        <v>6264500</v>
      </c>
      <c r="I30" s="1">
        <f t="shared" si="0"/>
        <v>6577725</v>
      </c>
      <c r="J30" s="20">
        <f t="shared" si="9"/>
        <v>6115000</v>
      </c>
      <c r="K30" t="str">
        <f t="shared" si="5"/>
        <v>approved</v>
      </c>
      <c r="L30" s="34">
        <v>40049</v>
      </c>
      <c r="M30" s="34">
        <f t="shared" si="6"/>
        <v>40229</v>
      </c>
      <c r="O30" s="21">
        <f t="shared" si="1"/>
        <v>6115000</v>
      </c>
      <c r="P30" s="21">
        <f t="shared" si="8"/>
        <v>0</v>
      </c>
      <c r="Q30" s="21">
        <f t="shared" si="3"/>
        <v>0</v>
      </c>
      <c r="R30" s="1">
        <f t="shared" si="7"/>
        <v>135841131.37202114</v>
      </c>
      <c r="S30" s="1">
        <f t="shared" si="7"/>
        <v>126992131.37202114</v>
      </c>
      <c r="T30" s="1">
        <f t="shared" si="7"/>
        <v>472367237.2559577</v>
      </c>
    </row>
    <row r="31" spans="1:20" ht="15">
      <c r="A31" s="4" t="s">
        <v>1103</v>
      </c>
      <c r="B31" t="str">
        <f>VLOOKUP($A31,Name!$A$1:$B$1260,2,FALSE)</f>
        <v>CARROLL ISD</v>
      </c>
      <c r="C31" s="9">
        <v>40031.47986111111</v>
      </c>
      <c r="D31" s="8" t="s">
        <v>1427</v>
      </c>
      <c r="E31" s="8" t="s">
        <v>1440</v>
      </c>
      <c r="F31" s="15">
        <v>9155475</v>
      </c>
      <c r="G31" s="14">
        <f>VLOOKUP($A31,'Max '!$A$1:'Max '!$C$1236,2,FALSE)</f>
        <v>7839</v>
      </c>
      <c r="H31" s="1">
        <f>VLOOKUP($A31,'Max '!$A$1:'Max '!$C$1236,3,FALSE)</f>
        <v>8719500</v>
      </c>
      <c r="I31" s="1">
        <f t="shared" si="0"/>
        <v>9155475</v>
      </c>
      <c r="J31" s="20">
        <f t="shared" si="9"/>
        <v>9155475</v>
      </c>
      <c r="K31" t="str">
        <f t="shared" si="5"/>
        <v>approved</v>
      </c>
      <c r="L31" s="34">
        <v>40049</v>
      </c>
      <c r="M31" s="34">
        <f t="shared" si="6"/>
        <v>40229</v>
      </c>
      <c r="O31" s="21">
        <f t="shared" si="1"/>
        <v>0</v>
      </c>
      <c r="P31" s="21">
        <f t="shared" si="8"/>
        <v>0</v>
      </c>
      <c r="Q31" s="21">
        <f t="shared" si="3"/>
        <v>9155475</v>
      </c>
      <c r="R31" s="1">
        <f t="shared" si="7"/>
        <v>135841131.37202114</v>
      </c>
      <c r="S31" s="1">
        <f t="shared" si="7"/>
        <v>126992131.37202114</v>
      </c>
      <c r="T31" s="1">
        <f t="shared" si="7"/>
        <v>463211762.2559577</v>
      </c>
    </row>
    <row r="32" spans="1:20" ht="15">
      <c r="A32" s="4" t="s">
        <v>2098</v>
      </c>
      <c r="B32" t="str">
        <f>VLOOKUP($A32,Name!$A$1:$B$1260,2,FALSE)</f>
        <v>DENTON ISD</v>
      </c>
      <c r="C32" s="9">
        <v>40031.48055555556</v>
      </c>
      <c r="D32" s="8" t="s">
        <v>1427</v>
      </c>
      <c r="E32" s="8" t="s">
        <v>1440</v>
      </c>
      <c r="F32" s="15">
        <v>16690000</v>
      </c>
      <c r="G32" s="14">
        <f>VLOOKUP($A32,'Max '!$A$1:'Max '!$C$1236,2,FALSE)</f>
        <v>22189</v>
      </c>
      <c r="H32" s="1">
        <f>VLOOKUP($A32,'Max '!$A$1:'Max '!$C$1236,3,FALSE)</f>
        <v>15894500</v>
      </c>
      <c r="I32" s="1">
        <f t="shared" si="0"/>
        <v>16689225</v>
      </c>
      <c r="J32" s="20">
        <f t="shared" si="9"/>
        <v>16689225</v>
      </c>
      <c r="K32" t="str">
        <f t="shared" si="5"/>
        <v>approved</v>
      </c>
      <c r="L32" s="34">
        <v>40049</v>
      </c>
      <c r="M32" s="34">
        <f t="shared" si="6"/>
        <v>40229</v>
      </c>
      <c r="O32" s="21">
        <f t="shared" si="1"/>
        <v>0</v>
      </c>
      <c r="P32" s="21">
        <f t="shared" si="8"/>
        <v>0</v>
      </c>
      <c r="Q32" s="21">
        <f t="shared" si="3"/>
        <v>16689225</v>
      </c>
      <c r="R32" s="1">
        <f t="shared" si="7"/>
        <v>135841131.37202114</v>
      </c>
      <c r="S32" s="1">
        <f t="shared" si="7"/>
        <v>126992131.37202114</v>
      </c>
      <c r="T32" s="1">
        <f t="shared" si="7"/>
        <v>446522537.2559577</v>
      </c>
    </row>
    <row r="33" spans="1:20" ht="15">
      <c r="A33" s="4" t="s">
        <v>1882</v>
      </c>
      <c r="B33" t="str">
        <f>VLOOKUP($A33,Name!$A$1:$B$1260,2,FALSE)</f>
        <v>FRISCO ISD</v>
      </c>
      <c r="C33" s="9">
        <v>40031.48125</v>
      </c>
      <c r="D33" s="8" t="s">
        <v>1427</v>
      </c>
      <c r="E33" s="8" t="s">
        <v>1439</v>
      </c>
      <c r="F33" s="15">
        <v>20265000</v>
      </c>
      <c r="G33" s="14">
        <f>VLOOKUP($A33,'Max '!$A$1:'Max '!$C$1236,2,FALSE)</f>
        <v>30797</v>
      </c>
      <c r="H33" s="1">
        <f>VLOOKUP($A33,'Max '!$A$1:'Max '!$C$1236,3,FALSE)</f>
        <v>20198500</v>
      </c>
      <c r="I33" s="1">
        <f t="shared" si="0"/>
        <v>21208425</v>
      </c>
      <c r="J33" s="20">
        <f t="shared" si="9"/>
        <v>20198500</v>
      </c>
      <c r="K33" t="str">
        <f t="shared" si="5"/>
        <v>approved</v>
      </c>
      <c r="L33" s="34">
        <v>40049</v>
      </c>
      <c r="M33" s="34">
        <f t="shared" si="6"/>
        <v>40229</v>
      </c>
      <c r="O33" s="21">
        <f t="shared" si="1"/>
        <v>0</v>
      </c>
      <c r="P33" s="21">
        <f t="shared" si="8"/>
        <v>0</v>
      </c>
      <c r="Q33" s="21">
        <f t="shared" si="3"/>
        <v>20198500</v>
      </c>
      <c r="R33" s="1">
        <f t="shared" si="7"/>
        <v>135841131.37202114</v>
      </c>
      <c r="S33" s="1">
        <f t="shared" si="7"/>
        <v>126992131.37202114</v>
      </c>
      <c r="T33" s="1">
        <f t="shared" si="7"/>
        <v>426324037.2559577</v>
      </c>
    </row>
    <row r="34" spans="1:20" ht="15">
      <c r="A34" s="4" t="s">
        <v>1934</v>
      </c>
      <c r="B34" t="str">
        <f>VLOOKUP($A34,Name!$A$1:$B$1260,2,FALSE)</f>
        <v>VALLEY VIEW ISD</v>
      </c>
      <c r="C34" s="9">
        <v>40032.48055555556</v>
      </c>
      <c r="D34" s="8" t="s">
        <v>1427</v>
      </c>
      <c r="E34" s="8" t="s">
        <v>1439</v>
      </c>
      <c r="F34" s="15">
        <v>1224000</v>
      </c>
      <c r="G34" s="14">
        <f>VLOOKUP($A34,'Max '!$A$1:'Max '!$C$1236,2,FALSE)</f>
        <v>666</v>
      </c>
      <c r="H34" s="1">
        <f>VLOOKUP($A34,'Max '!$A$1:'Max '!$C$1236,3,FALSE)</f>
        <v>5133000</v>
      </c>
      <c r="I34" s="1">
        <f t="shared" si="0"/>
        <v>5389650</v>
      </c>
      <c r="J34" s="20">
        <v>0</v>
      </c>
      <c r="K34" t="str">
        <f t="shared" si="5"/>
        <v>RETURNED</v>
      </c>
      <c r="L34" s="34" t="s">
        <v>2541</v>
      </c>
      <c r="M34" s="34" t="e">
        <f t="shared" si="6"/>
        <v>#VALUE!</v>
      </c>
      <c r="O34" s="21">
        <f t="shared" si="1"/>
        <v>0</v>
      </c>
      <c r="P34" s="21">
        <f t="shared" si="8"/>
        <v>0</v>
      </c>
      <c r="Q34" s="21">
        <f t="shared" si="3"/>
        <v>0</v>
      </c>
      <c r="R34" s="1">
        <f t="shared" si="7"/>
        <v>135841131.37202114</v>
      </c>
      <c r="S34" s="1">
        <f t="shared" si="7"/>
        <v>126992131.37202114</v>
      </c>
      <c r="T34" s="1">
        <f t="shared" si="7"/>
        <v>426324037.2559577</v>
      </c>
    </row>
    <row r="35" spans="1:20" ht="15">
      <c r="A35" s="4" t="s">
        <v>1365</v>
      </c>
      <c r="B35" t="str">
        <f>VLOOKUP($A35,Name!$A$1:$B$1260,2,FALSE)</f>
        <v>TAYLOR ISD</v>
      </c>
      <c r="C35" s="9">
        <v>40032.481944444444</v>
      </c>
      <c r="D35" s="8" t="s">
        <v>1427</v>
      </c>
      <c r="E35" s="8" t="s">
        <v>1439</v>
      </c>
      <c r="F35" s="15">
        <v>5000000</v>
      </c>
      <c r="G35" s="14">
        <f>VLOOKUP($A35,'Max '!$A$1:'Max '!$C$1236,2,FALSE)</f>
        <v>3207</v>
      </c>
      <c r="H35" s="1">
        <f>VLOOKUP($A35,'Max '!$A$1:'Max '!$C$1236,3,FALSE)</f>
        <v>6403500</v>
      </c>
      <c r="I35" s="1">
        <f t="shared" si="0"/>
        <v>6723675</v>
      </c>
      <c r="J35" s="20">
        <f t="shared" si="9"/>
        <v>5000000</v>
      </c>
      <c r="K35" t="str">
        <f t="shared" si="5"/>
        <v>approved</v>
      </c>
      <c r="L35" s="34">
        <v>40049</v>
      </c>
      <c r="M35" s="34">
        <f t="shared" si="6"/>
        <v>40229</v>
      </c>
      <c r="O35" s="21">
        <f t="shared" si="1"/>
        <v>0</v>
      </c>
      <c r="P35" s="21">
        <f t="shared" si="8"/>
        <v>0</v>
      </c>
      <c r="Q35" s="21">
        <f t="shared" si="3"/>
        <v>5000000</v>
      </c>
      <c r="R35" s="1">
        <f aca="true" t="shared" si="10" ref="R35:T50">R34-O35</f>
        <v>135841131.37202114</v>
      </c>
      <c r="S35" s="1">
        <f t="shared" si="10"/>
        <v>126992131.37202114</v>
      </c>
      <c r="T35" s="1">
        <f t="shared" si="10"/>
        <v>421324037.2559577</v>
      </c>
    </row>
    <row r="36" spans="1:20" ht="15">
      <c r="A36" s="4" t="s">
        <v>2288</v>
      </c>
      <c r="B36" t="str">
        <f>VLOOKUP($A36,Name!$A$1:$B$1260,2,FALSE)</f>
        <v>NEEDVILLE ISD</v>
      </c>
      <c r="C36" s="9">
        <v>40032.48263888889</v>
      </c>
      <c r="D36" s="8" t="s">
        <v>1444</v>
      </c>
      <c r="E36" s="8" t="s">
        <v>1439</v>
      </c>
      <c r="F36" s="15">
        <v>6085000</v>
      </c>
      <c r="G36" s="14">
        <f>VLOOKUP($A36,'Max '!$A$1:'Max '!$C$1236,2,FALSE)</f>
        <v>2572</v>
      </c>
      <c r="H36" s="1">
        <f>VLOOKUP($A36,'Max '!$A$1:'Max '!$C$1236,3,FALSE)</f>
        <v>6086000</v>
      </c>
      <c r="I36" s="1">
        <f t="shared" si="0"/>
        <v>6390300</v>
      </c>
      <c r="J36" s="20">
        <f t="shared" si="9"/>
        <v>6085000</v>
      </c>
      <c r="K36" t="str">
        <f t="shared" si="5"/>
        <v>approved</v>
      </c>
      <c r="L36" s="34">
        <v>40050</v>
      </c>
      <c r="M36" s="34">
        <f t="shared" si="6"/>
        <v>40230</v>
      </c>
      <c r="O36" s="21">
        <f t="shared" si="1"/>
        <v>0</v>
      </c>
      <c r="P36" s="21">
        <f t="shared" si="8"/>
        <v>6085000</v>
      </c>
      <c r="Q36" s="21">
        <f t="shared" si="3"/>
        <v>0</v>
      </c>
      <c r="R36" s="1">
        <f t="shared" si="10"/>
        <v>135841131.37202114</v>
      </c>
      <c r="S36" s="1">
        <f t="shared" si="10"/>
        <v>120907131.37202114</v>
      </c>
      <c r="T36" s="1">
        <f t="shared" si="10"/>
        <v>421324037.2559577</v>
      </c>
    </row>
    <row r="37" spans="1:20" ht="15">
      <c r="A37" s="4" t="s">
        <v>2508</v>
      </c>
      <c r="B37" t="str">
        <f>VLOOKUP($A37,Name!$A$1:$B$1260,2,FALSE)</f>
        <v>HOUSTON GATEWAY ACADEMY INC</v>
      </c>
      <c r="C37" s="9">
        <v>40032.48263888889</v>
      </c>
      <c r="D37" s="8" t="s">
        <v>1428</v>
      </c>
      <c r="E37" s="8" t="s">
        <v>1440</v>
      </c>
      <c r="F37" s="15">
        <v>5434000</v>
      </c>
      <c r="G37" s="14">
        <f>VLOOKUP($A37,'Max '!$A$1:'Max '!$C$1236,2,FALSE)</f>
        <v>793</v>
      </c>
      <c r="H37" s="1">
        <f>VLOOKUP($A37,'Max '!$A$1:'Max '!$C$1236,3,FALSE)</f>
        <v>5196500</v>
      </c>
      <c r="I37" s="1">
        <f t="shared" si="0"/>
        <v>5456325</v>
      </c>
      <c r="J37" s="20">
        <f t="shared" si="9"/>
        <v>5434000</v>
      </c>
      <c r="K37" t="str">
        <f t="shared" si="5"/>
        <v>approved</v>
      </c>
      <c r="L37" s="34">
        <v>40050</v>
      </c>
      <c r="M37" s="34">
        <f t="shared" si="6"/>
        <v>40230</v>
      </c>
      <c r="O37" s="21">
        <f t="shared" si="1"/>
        <v>5434000</v>
      </c>
      <c r="P37" s="21">
        <f t="shared" si="8"/>
        <v>0</v>
      </c>
      <c r="Q37" s="21">
        <f t="shared" si="3"/>
        <v>0</v>
      </c>
      <c r="R37" s="1">
        <f t="shared" si="10"/>
        <v>130407131.37202114</v>
      </c>
      <c r="S37" s="1">
        <f t="shared" si="10"/>
        <v>120907131.37202114</v>
      </c>
      <c r="T37" s="1">
        <f t="shared" si="10"/>
        <v>421324037.2559577</v>
      </c>
    </row>
    <row r="38" spans="1:20" ht="15">
      <c r="A38" s="4" t="s">
        <v>1702</v>
      </c>
      <c r="B38" t="str">
        <f>VLOOKUP($A38,Name!$A$1:$B$1260,2,FALSE)</f>
        <v>BRAZOSPORT ISD</v>
      </c>
      <c r="C38" s="9">
        <v>40032.48333333333</v>
      </c>
      <c r="D38" s="8" t="s">
        <v>1444</v>
      </c>
      <c r="E38" s="8" t="s">
        <v>1439</v>
      </c>
      <c r="F38" s="15">
        <v>11280000</v>
      </c>
      <c r="G38" s="14">
        <f>VLOOKUP($A38,'Max '!$A$1:'Max '!$C$1236,2,FALSE)</f>
        <v>12960</v>
      </c>
      <c r="H38" s="1">
        <f>VLOOKUP($A38,'Max '!$A$1:'Max '!$C$1236,3,FALSE)</f>
        <v>11280000</v>
      </c>
      <c r="I38" s="1">
        <f t="shared" si="0"/>
        <v>11844000</v>
      </c>
      <c r="J38" s="20">
        <v>0</v>
      </c>
      <c r="K38" t="str">
        <f t="shared" si="5"/>
        <v>RETURNED</v>
      </c>
      <c r="L38" s="34" t="s">
        <v>2541</v>
      </c>
      <c r="M38" s="34" t="e">
        <f t="shared" si="6"/>
        <v>#VALUE!</v>
      </c>
      <c r="O38" s="21">
        <f t="shared" si="1"/>
        <v>0</v>
      </c>
      <c r="P38" s="21">
        <f t="shared" si="8"/>
        <v>0</v>
      </c>
      <c r="Q38" s="21">
        <f t="shared" si="3"/>
        <v>0</v>
      </c>
      <c r="R38" s="1">
        <f t="shared" si="10"/>
        <v>130407131.37202114</v>
      </c>
      <c r="S38" s="1">
        <f t="shared" si="10"/>
        <v>120907131.37202114</v>
      </c>
      <c r="T38" s="1">
        <f t="shared" si="10"/>
        <v>421324037.2559577</v>
      </c>
    </row>
    <row r="39" spans="1:20" ht="15">
      <c r="A39" s="4" t="s">
        <v>1810</v>
      </c>
      <c r="B39" t="str">
        <f>VLOOKUP($A39,Name!$A$1:$B$1260,2,FALSE)</f>
        <v>ATLANTA ISD</v>
      </c>
      <c r="C39" s="9">
        <v>40032.48333333333</v>
      </c>
      <c r="D39" s="8" t="s">
        <v>1427</v>
      </c>
      <c r="E39" s="8" t="s">
        <v>1439</v>
      </c>
      <c r="F39" s="15">
        <v>5735500</v>
      </c>
      <c r="G39" s="14">
        <f>VLOOKUP($A39,'Max '!$A$1:'Max '!$C$1236,2,FALSE)</f>
        <v>1871</v>
      </c>
      <c r="H39" s="1">
        <f>VLOOKUP($A39,'Max '!$A$1:'Max '!$C$1236,3,FALSE)</f>
        <v>5735500</v>
      </c>
      <c r="I39" s="1">
        <f t="shared" si="0"/>
        <v>6022275</v>
      </c>
      <c r="J39" s="20">
        <f>IF(E39="n",MIN(F39,H39),MIN(F39,I39))</f>
        <v>5735500</v>
      </c>
      <c r="K39" t="str">
        <f t="shared" si="5"/>
        <v>approved</v>
      </c>
      <c r="L39" s="34">
        <v>40050</v>
      </c>
      <c r="M39" s="34">
        <f t="shared" si="6"/>
        <v>40230</v>
      </c>
      <c r="O39" s="21">
        <f t="shared" si="1"/>
        <v>0</v>
      </c>
      <c r="P39" s="21">
        <f t="shared" si="8"/>
        <v>0</v>
      </c>
      <c r="Q39" s="21">
        <f t="shared" si="3"/>
        <v>5735500</v>
      </c>
      <c r="R39" s="1">
        <f t="shared" si="10"/>
        <v>130407131.37202114</v>
      </c>
      <c r="S39" s="1">
        <f t="shared" si="10"/>
        <v>120907131.37202114</v>
      </c>
      <c r="T39" s="1">
        <f t="shared" si="10"/>
        <v>415588537.2559577</v>
      </c>
    </row>
    <row r="40" spans="1:20" ht="15">
      <c r="A40" s="4" t="s">
        <v>1023</v>
      </c>
      <c r="B40" t="str">
        <f>VLOOKUP($A40,Name!$A$1:$B$1260,2,FALSE)</f>
        <v>WINONA ISD</v>
      </c>
      <c r="C40" s="9">
        <v>40032.48472222222</v>
      </c>
      <c r="D40" s="8" t="s">
        <v>1427</v>
      </c>
      <c r="E40" s="8" t="s">
        <v>1440</v>
      </c>
      <c r="F40" s="15">
        <v>5000000</v>
      </c>
      <c r="G40" s="14">
        <f>VLOOKUP($A40,'Max '!$A$1:'Max '!$C$1236,2,FALSE)</f>
        <v>1007</v>
      </c>
      <c r="H40" s="1">
        <f>VLOOKUP($A40,'Max '!$A$1:'Max '!$C$1236,3,FALSE)</f>
        <v>5303500</v>
      </c>
      <c r="I40" s="1">
        <f t="shared" si="0"/>
        <v>5568675</v>
      </c>
      <c r="J40" s="20">
        <f>IF(E40="n",MIN(F40,H40),MIN(F40,I40))</f>
        <v>5000000</v>
      </c>
      <c r="K40" t="str">
        <f t="shared" si="5"/>
        <v>approved</v>
      </c>
      <c r="L40" s="34">
        <v>40050</v>
      </c>
      <c r="M40" s="34">
        <f t="shared" si="6"/>
        <v>40230</v>
      </c>
      <c r="O40" s="21">
        <f t="shared" si="1"/>
        <v>0</v>
      </c>
      <c r="P40" s="21">
        <f t="shared" si="8"/>
        <v>0</v>
      </c>
      <c r="Q40" s="21">
        <f t="shared" si="3"/>
        <v>5000000</v>
      </c>
      <c r="R40" s="1">
        <f t="shared" si="10"/>
        <v>130407131.37202114</v>
      </c>
      <c r="S40" s="1">
        <f t="shared" si="10"/>
        <v>120907131.37202114</v>
      </c>
      <c r="T40" s="1">
        <f t="shared" si="10"/>
        <v>410588537.2559577</v>
      </c>
    </row>
    <row r="41" spans="1:20" ht="15">
      <c r="A41" s="4" t="s">
        <v>2358</v>
      </c>
      <c r="B41" t="str">
        <f>VLOOKUP($A41,Name!$A$1:$B$1260,2,FALSE)</f>
        <v>NIXON-SMILEY CISD</v>
      </c>
      <c r="C41" s="9">
        <v>40032.580555555556</v>
      </c>
      <c r="D41" s="8" t="s">
        <v>1427</v>
      </c>
      <c r="E41" s="8" t="s">
        <v>1440</v>
      </c>
      <c r="F41" s="15">
        <v>5314500</v>
      </c>
      <c r="G41" s="14">
        <f>VLOOKUP($A41,'Max '!$A$1:'Max '!$C$1236,2,FALSE)</f>
        <v>1030</v>
      </c>
      <c r="H41" s="1">
        <f>VLOOKUP($A41,'Max '!$A$1:'Max '!$C$1236,3,FALSE)</f>
        <v>5315000</v>
      </c>
      <c r="I41" s="1">
        <f t="shared" si="0"/>
        <v>5580750</v>
      </c>
      <c r="J41" s="20">
        <v>0</v>
      </c>
      <c r="K41" t="str">
        <f t="shared" si="5"/>
        <v>RETURNED</v>
      </c>
      <c r="L41" s="34" t="s">
        <v>2541</v>
      </c>
      <c r="M41" s="34" t="e">
        <f t="shared" si="6"/>
        <v>#VALUE!</v>
      </c>
      <c r="O41" s="21">
        <f t="shared" si="1"/>
        <v>0</v>
      </c>
      <c r="P41" s="21">
        <f t="shared" si="8"/>
        <v>0</v>
      </c>
      <c r="Q41" s="21">
        <f t="shared" si="3"/>
        <v>0</v>
      </c>
      <c r="R41" s="1">
        <f t="shared" si="10"/>
        <v>130407131.37202114</v>
      </c>
      <c r="S41" s="1">
        <f t="shared" si="10"/>
        <v>120907131.37202114</v>
      </c>
      <c r="T41" s="1">
        <f t="shared" si="10"/>
        <v>410588537.2559577</v>
      </c>
    </row>
    <row r="42" spans="1:20" ht="15">
      <c r="A42" s="4" t="s">
        <v>979</v>
      </c>
      <c r="B42" t="str">
        <f>VLOOKUP($A42,Name!$A$1:$B$1260,2,FALSE)</f>
        <v>HERMLEIGH ISD</v>
      </c>
      <c r="C42" s="9">
        <v>40035.481944444444</v>
      </c>
      <c r="D42" s="8" t="s">
        <v>1427</v>
      </c>
      <c r="E42" s="8" t="s">
        <v>1439</v>
      </c>
      <c r="F42" s="15">
        <v>5000000</v>
      </c>
      <c r="G42" s="14">
        <f>VLOOKUP($A42,'Max '!$A$1:'Max '!$C$1236,2,FALSE)</f>
        <v>197</v>
      </c>
      <c r="H42" s="1">
        <f>VLOOKUP($A42,'Max '!$A$1:'Max '!$C$1236,3,FALSE)</f>
        <v>5000000</v>
      </c>
      <c r="I42" s="1">
        <f t="shared" si="0"/>
        <v>5250000</v>
      </c>
      <c r="J42" s="20">
        <v>0</v>
      </c>
      <c r="K42" t="str">
        <f t="shared" si="5"/>
        <v>RETURNED</v>
      </c>
      <c r="L42" s="34" t="s">
        <v>2541</v>
      </c>
      <c r="M42" s="34" t="e">
        <f t="shared" si="6"/>
        <v>#VALUE!</v>
      </c>
      <c r="O42" s="21">
        <f t="shared" si="1"/>
        <v>0</v>
      </c>
      <c r="P42" s="21">
        <f t="shared" si="8"/>
        <v>0</v>
      </c>
      <c r="Q42" s="21">
        <f t="shared" si="3"/>
        <v>0</v>
      </c>
      <c r="R42" s="1">
        <f t="shared" si="10"/>
        <v>130407131.37202114</v>
      </c>
      <c r="S42" s="1">
        <f t="shared" si="10"/>
        <v>120907131.37202114</v>
      </c>
      <c r="T42" s="1">
        <f t="shared" si="10"/>
        <v>410588537.2559577</v>
      </c>
    </row>
    <row r="43" spans="1:20" ht="15">
      <c r="A43" s="4" t="s">
        <v>1359</v>
      </c>
      <c r="B43" t="str">
        <f>VLOOKUP($A43,Name!$A$1:$B$1260,2,FALSE)</f>
        <v>JARRELL ISD</v>
      </c>
      <c r="C43" s="9">
        <v>40035.48333333333</v>
      </c>
      <c r="D43" s="8" t="s">
        <v>1427</v>
      </c>
      <c r="E43" s="8" t="s">
        <v>1439</v>
      </c>
      <c r="F43" s="15">
        <v>5438100</v>
      </c>
      <c r="G43" s="14">
        <f>VLOOKUP($A43,'Max '!$A$1:'Max '!$C$1236,2,FALSE)</f>
        <v>877</v>
      </c>
      <c r="H43" s="1">
        <f>VLOOKUP($A43,'Max '!$A$1:'Max '!$C$1236,3,FALSE)</f>
        <v>5238500</v>
      </c>
      <c r="I43" s="1">
        <f t="shared" si="0"/>
        <v>5500425</v>
      </c>
      <c r="J43" s="20">
        <f>IF(E43="n",MIN(F43,H43),MIN(F43,I43))</f>
        <v>5238500</v>
      </c>
      <c r="K43" t="str">
        <f t="shared" si="5"/>
        <v>approved</v>
      </c>
      <c r="L43" s="34">
        <v>40050</v>
      </c>
      <c r="M43" s="34">
        <f t="shared" si="6"/>
        <v>40230</v>
      </c>
      <c r="O43" s="21">
        <f t="shared" si="1"/>
        <v>0</v>
      </c>
      <c r="P43" s="21">
        <f t="shared" si="8"/>
        <v>0</v>
      </c>
      <c r="Q43" s="21">
        <f t="shared" si="3"/>
        <v>5238500</v>
      </c>
      <c r="R43" s="1">
        <f t="shared" si="10"/>
        <v>130407131.37202114</v>
      </c>
      <c r="S43" s="1">
        <f t="shared" si="10"/>
        <v>120907131.37202114</v>
      </c>
      <c r="T43" s="1">
        <f t="shared" si="10"/>
        <v>405350037.2559577</v>
      </c>
    </row>
    <row r="44" spans="1:20" ht="15">
      <c r="A44" s="4" t="s">
        <v>929</v>
      </c>
      <c r="B44" t="str">
        <f>VLOOKUP($A44,Name!$A$1:$B$1260,2,FALSE)</f>
        <v>HENDERSON ISD</v>
      </c>
      <c r="C44" s="9">
        <v>40035.48472222222</v>
      </c>
      <c r="D44" s="8" t="s">
        <v>1427</v>
      </c>
      <c r="E44" s="8" t="s">
        <v>1439</v>
      </c>
      <c r="F44" s="15">
        <v>6500000</v>
      </c>
      <c r="G44" s="14">
        <f>VLOOKUP($A44,'Max '!$A$1:'Max '!$C$1236,2,FALSE)</f>
        <v>3382</v>
      </c>
      <c r="H44" s="1">
        <f>VLOOKUP($A44,'Max '!$A$1:'Max '!$C$1236,3,FALSE)</f>
        <v>6491000</v>
      </c>
      <c r="I44" s="1">
        <f t="shared" si="0"/>
        <v>6815550</v>
      </c>
      <c r="J44" s="20">
        <f>IF(E44="n",MIN(F44,H44),MIN(F44,I44))</f>
        <v>6491000</v>
      </c>
      <c r="K44" t="str">
        <f t="shared" si="5"/>
        <v>approved</v>
      </c>
      <c r="L44" s="34">
        <v>40050</v>
      </c>
      <c r="M44" s="34">
        <f t="shared" si="6"/>
        <v>40230</v>
      </c>
      <c r="O44" s="21">
        <f t="shared" si="1"/>
        <v>0</v>
      </c>
      <c r="P44" s="21">
        <f t="shared" si="8"/>
        <v>0</v>
      </c>
      <c r="Q44" s="21">
        <f t="shared" si="3"/>
        <v>6491000</v>
      </c>
      <c r="R44" s="1">
        <f t="shared" si="10"/>
        <v>130407131.37202114</v>
      </c>
      <c r="S44" s="1">
        <f t="shared" si="10"/>
        <v>120907131.37202114</v>
      </c>
      <c r="T44" s="1">
        <f t="shared" si="10"/>
        <v>398859037.2559577</v>
      </c>
    </row>
    <row r="45" spans="1:20" ht="15">
      <c r="A45" s="4" t="s">
        <v>2100</v>
      </c>
      <c r="B45" t="str">
        <f>VLOOKUP($A45,Name!$A$1:$B$1260,2,FALSE)</f>
        <v>LEWISVILLE ISD</v>
      </c>
      <c r="C45" s="9">
        <v>40035.4875</v>
      </c>
      <c r="D45" s="8" t="s">
        <v>1427</v>
      </c>
      <c r="E45" s="8" t="s">
        <v>1439</v>
      </c>
      <c r="F45" s="15">
        <v>29957816</v>
      </c>
      <c r="G45" s="14">
        <f>VLOOKUP($A45,'Max '!$A$1:'Max '!$C$1236,2,FALSE)</f>
        <v>50216</v>
      </c>
      <c r="H45" s="1">
        <f>VLOOKUP($A45,'Max '!$A$1:'Max '!$C$1236,3,FALSE)</f>
        <v>29908000</v>
      </c>
      <c r="I45" s="1">
        <f t="shared" si="0"/>
        <v>31403400</v>
      </c>
      <c r="J45" s="20">
        <f>IF(E45="n",MIN(F45,H45),MIN(F45,I45))</f>
        <v>29908000</v>
      </c>
      <c r="K45" t="str">
        <f t="shared" si="5"/>
        <v>approved</v>
      </c>
      <c r="L45" s="34">
        <v>40050</v>
      </c>
      <c r="M45" s="34">
        <f t="shared" si="6"/>
        <v>40230</v>
      </c>
      <c r="O45" s="21">
        <f t="shared" si="1"/>
        <v>0</v>
      </c>
      <c r="P45" s="21">
        <f t="shared" si="8"/>
        <v>0</v>
      </c>
      <c r="Q45" s="21">
        <f t="shared" si="3"/>
        <v>29908000</v>
      </c>
      <c r="R45" s="1">
        <f t="shared" si="10"/>
        <v>130407131.37202114</v>
      </c>
      <c r="S45" s="1">
        <f t="shared" si="10"/>
        <v>120907131.37202114</v>
      </c>
      <c r="T45" s="1">
        <f t="shared" si="10"/>
        <v>368951037.2559577</v>
      </c>
    </row>
    <row r="46" spans="1:20" ht="15">
      <c r="A46" s="4" t="s">
        <v>1700</v>
      </c>
      <c r="B46" t="str">
        <f>VLOOKUP($A46,Name!$A$1:$B$1260,2,FALSE)</f>
        <v>DANBURY ISD</v>
      </c>
      <c r="C46" s="9">
        <v>40035.48819444444</v>
      </c>
      <c r="D46" s="8" t="s">
        <v>1444</v>
      </c>
      <c r="E46" s="8" t="s">
        <v>1439</v>
      </c>
      <c r="F46" s="15">
        <v>5175000</v>
      </c>
      <c r="G46" s="14">
        <f>VLOOKUP($A46,'Max '!$A$1:'Max '!$C$1236,2,FALSE)</f>
        <v>752</v>
      </c>
      <c r="H46" s="1">
        <f>VLOOKUP($A46,'Max '!$A$1:'Max '!$C$1236,3,FALSE)</f>
        <v>5176000</v>
      </c>
      <c r="I46" s="1">
        <f t="shared" si="0"/>
        <v>5434800</v>
      </c>
      <c r="J46" s="20">
        <f>IF(E46="n",MIN(F46,H46),MIN(F46,I46))</f>
        <v>5175000</v>
      </c>
      <c r="K46" t="str">
        <f t="shared" si="5"/>
        <v>approved</v>
      </c>
      <c r="L46" s="34">
        <v>40050</v>
      </c>
      <c r="M46" s="34">
        <f t="shared" si="6"/>
        <v>40230</v>
      </c>
      <c r="O46" s="21">
        <f t="shared" si="1"/>
        <v>0</v>
      </c>
      <c r="P46" s="21">
        <f t="shared" si="8"/>
        <v>5175000</v>
      </c>
      <c r="Q46" s="21">
        <f t="shared" si="3"/>
        <v>0</v>
      </c>
      <c r="R46" s="1">
        <f t="shared" si="10"/>
        <v>130407131.37202114</v>
      </c>
      <c r="S46" s="1">
        <f t="shared" si="10"/>
        <v>115732131.37202114</v>
      </c>
      <c r="T46" s="1">
        <f t="shared" si="10"/>
        <v>368951037.2559577</v>
      </c>
    </row>
    <row r="47" spans="1:20" ht="15">
      <c r="A47" s="4" t="s">
        <v>1878</v>
      </c>
      <c r="B47" t="str">
        <f>VLOOKUP($A47,Name!$A$1:$B$1260,2,FALSE)</f>
        <v>CELINA ISD</v>
      </c>
      <c r="C47" s="9">
        <v>40035.48819444444</v>
      </c>
      <c r="D47" s="8" t="s">
        <v>1427</v>
      </c>
      <c r="E47" s="8" t="s">
        <v>1439</v>
      </c>
      <c r="F47" s="15">
        <v>5725000</v>
      </c>
      <c r="G47" s="14">
        <f>VLOOKUP($A47,'Max '!$A$1:'Max '!$C$1236,2,FALSE)</f>
        <v>1849</v>
      </c>
      <c r="H47" s="1">
        <f>VLOOKUP($A47,'Max '!$A$1:'Max '!$C$1236,3,FALSE)</f>
        <v>5724500</v>
      </c>
      <c r="I47" s="1">
        <f t="shared" si="0"/>
        <v>6010725</v>
      </c>
      <c r="J47" s="20">
        <v>0</v>
      </c>
      <c r="K47" t="str">
        <f t="shared" si="5"/>
        <v>RETURNED</v>
      </c>
      <c r="L47" s="34" t="s">
        <v>2541</v>
      </c>
      <c r="M47" s="34" t="e">
        <f t="shared" si="6"/>
        <v>#VALUE!</v>
      </c>
      <c r="O47" s="21">
        <f t="shared" si="1"/>
        <v>0</v>
      </c>
      <c r="P47" s="21">
        <f t="shared" si="8"/>
        <v>0</v>
      </c>
      <c r="Q47" s="21">
        <f t="shared" si="3"/>
        <v>0</v>
      </c>
      <c r="R47" s="1">
        <f t="shared" si="10"/>
        <v>130407131.37202114</v>
      </c>
      <c r="S47" s="1">
        <f t="shared" si="10"/>
        <v>115732131.37202114</v>
      </c>
      <c r="T47" s="1">
        <f t="shared" si="10"/>
        <v>368951037.2559577</v>
      </c>
    </row>
    <row r="48" spans="1:20" ht="15">
      <c r="A48" s="4" t="s">
        <v>32</v>
      </c>
      <c r="B48" t="str">
        <f>VLOOKUP($A48,Name!$A$1:$B$1260,2,FALSE)</f>
        <v>CROSBY ISD</v>
      </c>
      <c r="C48" s="9">
        <v>40035.48888888889</v>
      </c>
      <c r="D48" s="8" t="s">
        <v>1444</v>
      </c>
      <c r="E48" s="8" t="s">
        <v>1439</v>
      </c>
      <c r="F48" s="15">
        <v>7235000</v>
      </c>
      <c r="G48" s="14">
        <f>VLOOKUP($A48,'Max '!$A$1:'Max '!$C$1236,2,FALSE)</f>
        <v>4998</v>
      </c>
      <c r="H48" s="1">
        <f>VLOOKUP($A48,'Max '!$A$1:'Max '!$C$1236,3,FALSE)</f>
        <v>7299000</v>
      </c>
      <c r="I48" s="1">
        <f t="shared" si="0"/>
        <v>7663950</v>
      </c>
      <c r="J48" s="20">
        <v>0</v>
      </c>
      <c r="K48" t="str">
        <f t="shared" si="5"/>
        <v>RETURNED</v>
      </c>
      <c r="L48" s="34" t="s">
        <v>2541</v>
      </c>
      <c r="M48" s="34" t="e">
        <f t="shared" si="6"/>
        <v>#VALUE!</v>
      </c>
      <c r="O48" s="21">
        <f t="shared" si="1"/>
        <v>0</v>
      </c>
      <c r="P48" s="21">
        <f t="shared" si="8"/>
        <v>0</v>
      </c>
      <c r="Q48" s="21">
        <f t="shared" si="3"/>
        <v>0</v>
      </c>
      <c r="R48" s="1">
        <f t="shared" si="10"/>
        <v>130407131.37202114</v>
      </c>
      <c r="S48" s="1">
        <f t="shared" si="10"/>
        <v>115732131.37202114</v>
      </c>
      <c r="T48" s="1">
        <f t="shared" si="10"/>
        <v>368951037.2559577</v>
      </c>
    </row>
    <row r="49" spans="1:20" ht="15">
      <c r="A49" s="4" t="s">
        <v>62</v>
      </c>
      <c r="B49" t="str">
        <f>VLOOKUP($A49,Name!$A$1:$B$1260,2,FALSE)</f>
        <v>SHELDON ISD</v>
      </c>
      <c r="C49" s="9">
        <v>40035.48888888889</v>
      </c>
      <c r="D49" s="8" t="s">
        <v>1444</v>
      </c>
      <c r="E49" s="8" t="s">
        <v>1440</v>
      </c>
      <c r="F49" s="15">
        <v>8200000</v>
      </c>
      <c r="G49" s="14">
        <f>VLOOKUP($A49,'Max '!$A$1:'Max '!$C$1236,2,FALSE)</f>
        <v>6206</v>
      </c>
      <c r="H49" s="1">
        <f>VLOOKUP($A49,'Max '!$A$1:'Max '!$C$1236,3,FALSE)</f>
        <v>7903000</v>
      </c>
      <c r="I49" s="1">
        <f t="shared" si="0"/>
        <v>8298150</v>
      </c>
      <c r="J49" s="20">
        <f>IF(E49="n",MIN(F49,H49),MIN(F49,I49))</f>
        <v>8200000</v>
      </c>
      <c r="K49" t="str">
        <f t="shared" si="5"/>
        <v>approved</v>
      </c>
      <c r="L49" s="34">
        <v>40050</v>
      </c>
      <c r="M49" s="34">
        <f t="shared" si="6"/>
        <v>40230</v>
      </c>
      <c r="O49" s="21">
        <f t="shared" si="1"/>
        <v>0</v>
      </c>
      <c r="P49" s="21">
        <f t="shared" si="8"/>
        <v>8200000</v>
      </c>
      <c r="Q49" s="21">
        <f t="shared" si="3"/>
        <v>0</v>
      </c>
      <c r="R49" s="1">
        <f t="shared" si="10"/>
        <v>130407131.37202114</v>
      </c>
      <c r="S49" s="1">
        <f t="shared" si="10"/>
        <v>107532131.37202114</v>
      </c>
      <c r="T49" s="1">
        <f t="shared" si="10"/>
        <v>368951037.2559577</v>
      </c>
    </row>
    <row r="50" spans="1:20" ht="15">
      <c r="A50" s="4" t="s">
        <v>52</v>
      </c>
      <c r="B50" t="str">
        <f>VLOOKUP($A50,Name!$A$1:$B$1260,2,FALSE)</f>
        <v>LA PORTE ISD</v>
      </c>
      <c r="C50" s="9">
        <v>40035.48888888889</v>
      </c>
      <c r="D50" s="8" t="s">
        <v>1444</v>
      </c>
      <c r="E50" s="8" t="s">
        <v>1439</v>
      </c>
      <c r="F50" s="15">
        <v>8756500</v>
      </c>
      <c r="G50" s="14">
        <f>VLOOKUP($A50,'Max '!$A$1:'Max '!$C$1236,2,FALSE)</f>
        <v>7914</v>
      </c>
      <c r="H50" s="1">
        <f>VLOOKUP($A50,'Max '!$A$1:'Max '!$C$1236,3,FALSE)</f>
        <v>8757000</v>
      </c>
      <c r="I50" s="1">
        <f t="shared" si="0"/>
        <v>9194850</v>
      </c>
      <c r="J50" s="20">
        <v>0</v>
      </c>
      <c r="K50" t="str">
        <f t="shared" si="5"/>
        <v>RETURNED</v>
      </c>
      <c r="L50" s="34" t="s">
        <v>2541</v>
      </c>
      <c r="M50" s="34" t="e">
        <f t="shared" si="6"/>
        <v>#VALUE!</v>
      </c>
      <c r="O50" s="21">
        <f t="shared" si="1"/>
        <v>0</v>
      </c>
      <c r="P50" s="21">
        <f t="shared" si="8"/>
        <v>0</v>
      </c>
      <c r="Q50" s="21">
        <f t="shared" si="3"/>
        <v>0</v>
      </c>
      <c r="R50" s="1">
        <f t="shared" si="10"/>
        <v>130407131.37202114</v>
      </c>
      <c r="S50" s="1">
        <f t="shared" si="10"/>
        <v>107532131.37202114</v>
      </c>
      <c r="T50" s="1">
        <f t="shared" si="10"/>
        <v>368951037.2559577</v>
      </c>
    </row>
    <row r="51" spans="1:20" ht="15">
      <c r="A51" s="4" t="s">
        <v>1193</v>
      </c>
      <c r="B51" t="str">
        <f>VLOOKUP($A51,Name!$A$1:$B$1260,2,FALSE)</f>
        <v>MANOR ISD</v>
      </c>
      <c r="C51" s="9">
        <v>40035.569444444445</v>
      </c>
      <c r="D51" s="8" t="s">
        <v>1427</v>
      </c>
      <c r="E51" s="8" t="s">
        <v>1439</v>
      </c>
      <c r="F51" s="15">
        <v>7900000</v>
      </c>
      <c r="G51" s="14">
        <f>VLOOKUP($A51,'Max '!$A$1:'Max '!$C$1236,2,FALSE)</f>
        <v>6222</v>
      </c>
      <c r="H51" s="1">
        <f>VLOOKUP($A51,'Max '!$A$1:'Max '!$C$1236,3,FALSE)</f>
        <v>7911000</v>
      </c>
      <c r="I51" s="1">
        <f t="shared" si="0"/>
        <v>8306550</v>
      </c>
      <c r="J51" s="20">
        <v>0</v>
      </c>
      <c r="K51" t="str">
        <f t="shared" si="5"/>
        <v>RETURNED</v>
      </c>
      <c r="L51" s="34" t="s">
        <v>2541</v>
      </c>
      <c r="M51" s="34" t="e">
        <f t="shared" si="6"/>
        <v>#VALUE!</v>
      </c>
      <c r="O51" s="21">
        <f t="shared" si="1"/>
        <v>0</v>
      </c>
      <c r="P51" s="21">
        <f t="shared" si="8"/>
        <v>0</v>
      </c>
      <c r="Q51" s="21">
        <f t="shared" si="3"/>
        <v>0</v>
      </c>
      <c r="R51" s="1">
        <f aca="true" t="shared" si="11" ref="R51:T66">R50-O51</f>
        <v>130407131.37202114</v>
      </c>
      <c r="S51" s="1">
        <f t="shared" si="11"/>
        <v>107532131.37202114</v>
      </c>
      <c r="T51" s="1">
        <f t="shared" si="11"/>
        <v>368951037.2559577</v>
      </c>
    </row>
    <row r="52" spans="1:20" ht="15">
      <c r="A52" s="4" t="s">
        <v>2188</v>
      </c>
      <c r="B52" t="str">
        <f>VLOOKUP($A52,Name!$A$1:$B$1260,2,FALSE)</f>
        <v>MAYPEARL ISD</v>
      </c>
      <c r="C52" s="9">
        <v>40035.63611111111</v>
      </c>
      <c r="D52" s="8" t="s">
        <v>1427</v>
      </c>
      <c r="E52" s="8" t="s">
        <v>1439</v>
      </c>
      <c r="F52" s="15">
        <v>2000000</v>
      </c>
      <c r="G52" s="14">
        <f>VLOOKUP($A52,'Max '!$A$1:'Max '!$C$1236,2,FALSE)</f>
        <v>1079</v>
      </c>
      <c r="H52" s="1">
        <f>VLOOKUP($A52,'Max '!$A$1:'Max '!$C$1236,3,FALSE)</f>
        <v>5339500</v>
      </c>
      <c r="I52" s="1">
        <f t="shared" si="0"/>
        <v>5606475</v>
      </c>
      <c r="J52" s="20">
        <v>0</v>
      </c>
      <c r="K52" t="str">
        <f t="shared" si="5"/>
        <v>RETURNED</v>
      </c>
      <c r="L52" s="34" t="s">
        <v>2541</v>
      </c>
      <c r="M52" s="34" t="e">
        <f t="shared" si="6"/>
        <v>#VALUE!</v>
      </c>
      <c r="O52" s="21">
        <f t="shared" si="1"/>
        <v>0</v>
      </c>
      <c r="P52" s="21">
        <f t="shared" si="8"/>
        <v>0</v>
      </c>
      <c r="Q52" s="21">
        <f t="shared" si="3"/>
        <v>0</v>
      </c>
      <c r="R52" s="1">
        <f t="shared" si="11"/>
        <v>130407131.37202114</v>
      </c>
      <c r="S52" s="1">
        <f t="shared" si="11"/>
        <v>107532131.37202114</v>
      </c>
      <c r="T52" s="1">
        <f t="shared" si="11"/>
        <v>368951037.2559577</v>
      </c>
    </row>
    <row r="53" spans="1:20" ht="15">
      <c r="A53" s="4" t="s">
        <v>155</v>
      </c>
      <c r="B53" t="str">
        <f>VLOOKUP($A53,Name!$A$1:$B$1260,2,FALSE)</f>
        <v>HUBBARD ISD</v>
      </c>
      <c r="C53" s="9">
        <v>40036.50486111111</v>
      </c>
      <c r="D53" s="8" t="s">
        <v>1427</v>
      </c>
      <c r="E53" s="8" t="s">
        <v>1439</v>
      </c>
      <c r="F53" s="15">
        <v>5000000</v>
      </c>
      <c r="G53" s="14">
        <f>VLOOKUP($A53,'Max '!$A$1:'Max '!$C$1236,2,FALSE)</f>
        <v>404</v>
      </c>
      <c r="H53" s="1">
        <f>VLOOKUP($A53,'Max '!$A$1:'Max '!$C$1236,3,FALSE)</f>
        <v>5002000</v>
      </c>
      <c r="I53" s="1">
        <f t="shared" si="0"/>
        <v>5252100</v>
      </c>
      <c r="J53" s="20">
        <v>0</v>
      </c>
      <c r="K53" t="str">
        <f t="shared" si="5"/>
        <v>RETURNED</v>
      </c>
      <c r="L53" s="34" t="s">
        <v>2541</v>
      </c>
      <c r="M53" s="34" t="e">
        <f t="shared" si="6"/>
        <v>#VALUE!</v>
      </c>
      <c r="O53" s="21">
        <f t="shared" si="1"/>
        <v>0</v>
      </c>
      <c r="P53" s="21">
        <f t="shared" si="8"/>
        <v>0</v>
      </c>
      <c r="Q53" s="21">
        <f t="shared" si="3"/>
        <v>0</v>
      </c>
      <c r="R53" s="1">
        <f t="shared" si="11"/>
        <v>130407131.37202114</v>
      </c>
      <c r="S53" s="1">
        <f t="shared" si="11"/>
        <v>107532131.37202114</v>
      </c>
      <c r="T53" s="1">
        <f t="shared" si="11"/>
        <v>368951037.2559577</v>
      </c>
    </row>
    <row r="54" spans="1:20" ht="15">
      <c r="A54" s="4" t="s">
        <v>709</v>
      </c>
      <c r="B54" t="str">
        <f>VLOOKUP($A54,Name!$A$1:$B$1260,2,FALSE)</f>
        <v>MARTINSVILLE ISD</v>
      </c>
      <c r="C54" s="9">
        <v>40036.62569444445</v>
      </c>
      <c r="D54" s="8" t="s">
        <v>1444</v>
      </c>
      <c r="E54" s="8" t="s">
        <v>1439</v>
      </c>
      <c r="F54" s="15">
        <v>5000000</v>
      </c>
      <c r="G54" s="14">
        <f>VLOOKUP($A54,'Max '!$A$1:'Max '!$C$1236,2,FALSE)</f>
        <v>324</v>
      </c>
      <c r="H54" s="1">
        <f>VLOOKUP($A54,'Max '!$A$1:'Max '!$C$1236,3,FALSE)</f>
        <v>5000000</v>
      </c>
      <c r="I54" s="1">
        <f t="shared" si="0"/>
        <v>5250000</v>
      </c>
      <c r="J54" s="20">
        <f aca="true" t="shared" si="12" ref="J54:J84">IF(E54="n",MIN(F54,H54),MIN(F54,I54))</f>
        <v>5000000</v>
      </c>
      <c r="K54" t="str">
        <f t="shared" si="5"/>
        <v>approved</v>
      </c>
      <c r="L54" s="34">
        <v>40050</v>
      </c>
      <c r="M54" s="34">
        <f t="shared" si="6"/>
        <v>40230</v>
      </c>
      <c r="O54" s="21">
        <f t="shared" si="1"/>
        <v>0</v>
      </c>
      <c r="P54" s="21">
        <f t="shared" si="8"/>
        <v>5000000</v>
      </c>
      <c r="Q54" s="21">
        <f t="shared" si="3"/>
        <v>0</v>
      </c>
      <c r="R54" s="1">
        <f t="shared" si="11"/>
        <v>130407131.37202114</v>
      </c>
      <c r="S54" s="1">
        <f t="shared" si="11"/>
        <v>102532131.37202114</v>
      </c>
      <c r="T54" s="1">
        <f t="shared" si="11"/>
        <v>368951037.2559577</v>
      </c>
    </row>
    <row r="55" spans="1:20" ht="15">
      <c r="A55" s="4" t="s">
        <v>1902</v>
      </c>
      <c r="B55" t="str">
        <f>VLOOKUP($A55,Name!$A$1:$B$1260,2,FALSE)</f>
        <v>WELLINGTON ISD</v>
      </c>
      <c r="C55" s="9">
        <v>40037.38958333333</v>
      </c>
      <c r="D55" s="8" t="s">
        <v>1427</v>
      </c>
      <c r="E55" s="8" t="s">
        <v>1439</v>
      </c>
      <c r="F55" s="15">
        <v>2040000</v>
      </c>
      <c r="G55" s="14">
        <f>VLOOKUP($A55,'Max '!$A$1:'Max '!$C$1236,2,FALSE)</f>
        <v>544</v>
      </c>
      <c r="H55" s="1">
        <f>VLOOKUP($A55,'Max '!$A$1:'Max '!$C$1236,3,FALSE)</f>
        <v>5072000</v>
      </c>
      <c r="I55" s="1">
        <f t="shared" si="0"/>
        <v>5325600</v>
      </c>
      <c r="J55" s="20">
        <v>0</v>
      </c>
      <c r="K55" t="str">
        <f t="shared" si="5"/>
        <v>RETURNED</v>
      </c>
      <c r="L55" s="34" t="s">
        <v>2541</v>
      </c>
      <c r="M55" s="34" t="e">
        <f t="shared" si="6"/>
        <v>#VALUE!</v>
      </c>
      <c r="O55" s="21">
        <f t="shared" si="1"/>
        <v>0</v>
      </c>
      <c r="P55" s="21">
        <f t="shared" si="8"/>
        <v>0</v>
      </c>
      <c r="Q55" s="21">
        <f t="shared" si="3"/>
        <v>0</v>
      </c>
      <c r="R55" s="1">
        <f t="shared" si="11"/>
        <v>130407131.37202114</v>
      </c>
      <c r="S55" s="1">
        <f t="shared" si="11"/>
        <v>102532131.37202114</v>
      </c>
      <c r="T55" s="1">
        <f t="shared" si="11"/>
        <v>368951037.2559577</v>
      </c>
    </row>
    <row r="56" spans="1:20" ht="15">
      <c r="A56" s="4" t="s">
        <v>240</v>
      </c>
      <c r="B56" t="str">
        <f>VLOOKUP($A56,Name!$A$1:$B$1260,2,FALSE)</f>
        <v>WOLFE CITY ISD</v>
      </c>
      <c r="C56" s="9">
        <v>40037.46666666667</v>
      </c>
      <c r="D56" s="8" t="s">
        <v>1427</v>
      </c>
      <c r="E56" s="8" t="s">
        <v>1440</v>
      </c>
      <c r="F56" s="15">
        <v>2000000</v>
      </c>
      <c r="G56" s="14">
        <f>VLOOKUP($A56,'Max '!$A$1:'Max '!$C$1236,2,FALSE)</f>
        <v>625</v>
      </c>
      <c r="H56" s="1">
        <f>VLOOKUP($A56,'Max '!$A$1:'Max '!$C$1236,3,FALSE)</f>
        <v>5112500</v>
      </c>
      <c r="I56" s="1">
        <f t="shared" si="0"/>
        <v>5368125</v>
      </c>
      <c r="J56" s="20">
        <v>0</v>
      </c>
      <c r="K56" t="str">
        <f t="shared" si="5"/>
        <v>RETURNED</v>
      </c>
      <c r="L56" s="34" t="s">
        <v>2541</v>
      </c>
      <c r="M56" s="34" t="e">
        <f t="shared" si="6"/>
        <v>#VALUE!</v>
      </c>
      <c r="O56" s="21">
        <f t="shared" si="1"/>
        <v>0</v>
      </c>
      <c r="P56" s="21">
        <f t="shared" si="8"/>
        <v>0</v>
      </c>
      <c r="Q56" s="21">
        <f t="shared" si="3"/>
        <v>0</v>
      </c>
      <c r="R56" s="1">
        <f t="shared" si="11"/>
        <v>130407131.37202114</v>
      </c>
      <c r="S56" s="1">
        <f t="shared" si="11"/>
        <v>102532131.37202114</v>
      </c>
      <c r="T56" s="1">
        <f t="shared" si="11"/>
        <v>368951037.2559577</v>
      </c>
    </row>
    <row r="57" spans="1:20" ht="15">
      <c r="A57" s="4" t="s">
        <v>40</v>
      </c>
      <c r="B57" t="str">
        <f>VLOOKUP($A57,Name!$A$1:$B$1260,2,FALSE)</f>
        <v>GALENA PARK ISD</v>
      </c>
      <c r="C57" s="9">
        <v>40037.629166666666</v>
      </c>
      <c r="D57" s="8" t="s">
        <v>1444</v>
      </c>
      <c r="E57" s="8" t="s">
        <v>1439</v>
      </c>
      <c r="F57" s="15">
        <v>15475000</v>
      </c>
      <c r="G57" s="14">
        <f>VLOOKUP($A57,'Max '!$A$1:'Max '!$C$1236,2,FALSE)</f>
        <v>21350</v>
      </c>
      <c r="H57" s="1">
        <f>VLOOKUP($A57,'Max '!$A$1:'Max '!$C$1236,3,FALSE)</f>
        <v>15475000</v>
      </c>
      <c r="I57" s="1">
        <f t="shared" si="0"/>
        <v>16248750</v>
      </c>
      <c r="J57" s="20">
        <v>0</v>
      </c>
      <c r="K57" t="str">
        <f t="shared" si="5"/>
        <v>RETURNED</v>
      </c>
      <c r="L57" s="34" t="s">
        <v>2541</v>
      </c>
      <c r="M57" s="34" t="e">
        <f t="shared" si="6"/>
        <v>#VALUE!</v>
      </c>
      <c r="O57" s="21">
        <f t="shared" si="1"/>
        <v>0</v>
      </c>
      <c r="P57" s="21">
        <f t="shared" si="8"/>
        <v>0</v>
      </c>
      <c r="Q57" s="21">
        <f t="shared" si="3"/>
        <v>0</v>
      </c>
      <c r="R57" s="1">
        <f t="shared" si="11"/>
        <v>130407131.37202114</v>
      </c>
      <c r="S57" s="1">
        <f t="shared" si="11"/>
        <v>102532131.37202114</v>
      </c>
      <c r="T57" s="1">
        <f t="shared" si="11"/>
        <v>368951037.2559577</v>
      </c>
    </row>
    <row r="58" spans="1:20" ht="15">
      <c r="A58" s="4" t="s">
        <v>2356</v>
      </c>
      <c r="B58" t="str">
        <f>VLOOKUP($A58,Name!$A$1:$B$1260,2,FALSE)</f>
        <v>GONZALES ISD</v>
      </c>
      <c r="C58" s="9">
        <v>40037.62986111111</v>
      </c>
      <c r="D58" s="8" t="s">
        <v>1427</v>
      </c>
      <c r="E58" s="8" t="s">
        <v>1440</v>
      </c>
      <c r="F58" s="15">
        <v>5000000</v>
      </c>
      <c r="G58" s="14">
        <f>VLOOKUP($A58,'Max '!$A$1:'Max '!$C$1236,2,FALSE)</f>
        <v>2527</v>
      </c>
      <c r="H58" s="1">
        <f>VLOOKUP($A58,'Max '!$A$1:'Max '!$C$1236,3,FALSE)</f>
        <v>6063500</v>
      </c>
      <c r="I58" s="1">
        <f t="shared" si="0"/>
        <v>6366675</v>
      </c>
      <c r="J58" s="20">
        <f t="shared" si="12"/>
        <v>5000000</v>
      </c>
      <c r="K58" t="str">
        <f t="shared" si="5"/>
        <v>approved</v>
      </c>
      <c r="L58" s="34">
        <v>40050</v>
      </c>
      <c r="M58" s="34">
        <f t="shared" si="6"/>
        <v>40230</v>
      </c>
      <c r="O58" s="21">
        <f t="shared" si="1"/>
        <v>0</v>
      </c>
      <c r="P58" s="21">
        <f t="shared" si="8"/>
        <v>0</v>
      </c>
      <c r="Q58" s="21">
        <f t="shared" si="3"/>
        <v>5000000</v>
      </c>
      <c r="R58" s="1">
        <f t="shared" si="11"/>
        <v>130407131.37202114</v>
      </c>
      <c r="S58" s="1">
        <f t="shared" si="11"/>
        <v>102532131.37202114</v>
      </c>
      <c r="T58" s="1">
        <f t="shared" si="11"/>
        <v>363951037.2559577</v>
      </c>
    </row>
    <row r="59" spans="1:20" ht="15">
      <c r="A59" s="4" t="s">
        <v>1620</v>
      </c>
      <c r="B59" t="str">
        <f>VLOOKUP($A59,Name!$A$1:$B$1260,2,FALSE)</f>
        <v>HARLANDALE ISD</v>
      </c>
      <c r="C59" s="9">
        <v>40037.62986111111</v>
      </c>
      <c r="D59" s="8" t="s">
        <v>1427</v>
      </c>
      <c r="E59" s="8" t="s">
        <v>1439</v>
      </c>
      <c r="F59" s="15">
        <v>11990500</v>
      </c>
      <c r="G59" s="14">
        <f>VLOOKUP($A59,'Max '!$A$1:'Max '!$C$1236,2,FALSE)</f>
        <v>14399</v>
      </c>
      <c r="H59" s="1">
        <f>VLOOKUP($A59,'Max '!$A$1:'Max '!$C$1236,3,FALSE)</f>
        <v>11999500</v>
      </c>
      <c r="I59" s="1">
        <f t="shared" si="0"/>
        <v>12599475</v>
      </c>
      <c r="J59" s="20">
        <v>0</v>
      </c>
      <c r="K59" t="str">
        <f t="shared" si="5"/>
        <v>RETURNED</v>
      </c>
      <c r="L59" s="34" t="s">
        <v>2541</v>
      </c>
      <c r="M59" s="34" t="e">
        <f t="shared" si="6"/>
        <v>#VALUE!</v>
      </c>
      <c r="O59" s="21">
        <f t="shared" si="1"/>
        <v>0</v>
      </c>
      <c r="P59" s="21">
        <f t="shared" si="8"/>
        <v>0</v>
      </c>
      <c r="Q59" s="21">
        <f t="shared" si="3"/>
        <v>0</v>
      </c>
      <c r="R59" s="1">
        <f t="shared" si="11"/>
        <v>130407131.37202114</v>
      </c>
      <c r="S59" s="1">
        <f t="shared" si="11"/>
        <v>102532131.37202114</v>
      </c>
      <c r="T59" s="1">
        <f t="shared" si="11"/>
        <v>363951037.2559577</v>
      </c>
    </row>
    <row r="60" spans="1:20" ht="15">
      <c r="A60" s="4" t="s">
        <v>736</v>
      </c>
      <c r="B60" t="str">
        <f>VLOOKUP($A60,Name!$A$1:$B$1260,2,FALSE)</f>
        <v>ROSCOE ISD</v>
      </c>
      <c r="C60" s="9">
        <v>40037.62986111111</v>
      </c>
      <c r="D60" s="8" t="s">
        <v>1427</v>
      </c>
      <c r="E60" s="8" t="s">
        <v>1439</v>
      </c>
      <c r="F60" s="15">
        <v>3978000</v>
      </c>
      <c r="G60" s="14">
        <f>VLOOKUP($A60,'Max '!$A$1:'Max '!$C$1236,2,FALSE)</f>
        <v>338</v>
      </c>
      <c r="H60" s="1">
        <f>VLOOKUP($A60,'Max '!$A$1:'Max '!$C$1236,3,FALSE)</f>
        <v>5000000</v>
      </c>
      <c r="I60" s="1">
        <f t="shared" si="0"/>
        <v>5250000</v>
      </c>
      <c r="J60" s="20">
        <f t="shared" si="12"/>
        <v>3978000</v>
      </c>
      <c r="K60" t="str">
        <f t="shared" si="5"/>
        <v>approved</v>
      </c>
      <c r="L60" s="34">
        <v>40050</v>
      </c>
      <c r="M60" s="34">
        <f t="shared" si="6"/>
        <v>40230</v>
      </c>
      <c r="O60" s="21">
        <f t="shared" si="1"/>
        <v>0</v>
      </c>
      <c r="P60" s="21">
        <f t="shared" si="8"/>
        <v>0</v>
      </c>
      <c r="Q60" s="21">
        <f t="shared" si="3"/>
        <v>3978000</v>
      </c>
      <c r="R60" s="1">
        <f t="shared" si="11"/>
        <v>130407131.37202114</v>
      </c>
      <c r="S60" s="1">
        <f t="shared" si="11"/>
        <v>102532131.37202114</v>
      </c>
      <c r="T60" s="1">
        <f t="shared" si="11"/>
        <v>359973037.2559577</v>
      </c>
    </row>
    <row r="61" spans="1:20" ht="15">
      <c r="A61" s="4" t="s">
        <v>1888</v>
      </c>
      <c r="B61" t="str">
        <f>VLOOKUP($A61,Name!$A$1:$B$1260,2,FALSE)</f>
        <v>PLANO ISD</v>
      </c>
      <c r="C61" s="9">
        <v>40037.62986111111</v>
      </c>
      <c r="D61" s="8" t="s">
        <v>1427</v>
      </c>
      <c r="E61" s="8" t="s">
        <v>1439</v>
      </c>
      <c r="F61" s="15">
        <v>31901500</v>
      </c>
      <c r="G61" s="14">
        <f>VLOOKUP($A61,'Max '!$A$1:'Max '!$C$1236,2,FALSE)</f>
        <v>54203</v>
      </c>
      <c r="H61" s="1">
        <f>VLOOKUP($A61,'Max '!$A$1:'Max '!$C$1236,3,FALSE)</f>
        <v>31901500</v>
      </c>
      <c r="I61" s="1">
        <f t="shared" si="0"/>
        <v>33496575</v>
      </c>
      <c r="J61" s="20">
        <f t="shared" si="12"/>
        <v>31901500</v>
      </c>
      <c r="K61" t="str">
        <f t="shared" si="5"/>
        <v>approved</v>
      </c>
      <c r="L61" s="34">
        <v>40050</v>
      </c>
      <c r="M61" s="34">
        <f t="shared" si="6"/>
        <v>40230</v>
      </c>
      <c r="O61" s="21">
        <f t="shared" si="1"/>
        <v>0</v>
      </c>
      <c r="P61" s="21">
        <f t="shared" si="8"/>
        <v>0</v>
      </c>
      <c r="Q61" s="21">
        <f t="shared" si="3"/>
        <v>31901500</v>
      </c>
      <c r="R61" s="1">
        <f t="shared" si="11"/>
        <v>130407131.37202114</v>
      </c>
      <c r="S61" s="1">
        <f t="shared" si="11"/>
        <v>102532131.37202114</v>
      </c>
      <c r="T61" s="1">
        <f t="shared" si="11"/>
        <v>328071537.2559577</v>
      </c>
    </row>
    <row r="62" spans="1:20" ht="15">
      <c r="A62" s="4" t="s">
        <v>536</v>
      </c>
      <c r="B62" t="str">
        <f>VLOOKUP($A62,Name!$A$1:$B$1260,2,FALSE)</f>
        <v>MADISONVILLE CISD</v>
      </c>
      <c r="C62" s="9">
        <v>40037.63125</v>
      </c>
      <c r="D62" s="8" t="s">
        <v>1427</v>
      </c>
      <c r="E62" s="8" t="s">
        <v>1439</v>
      </c>
      <c r="F62" s="15">
        <v>4800000</v>
      </c>
      <c r="G62" s="14">
        <f>VLOOKUP($A62,'Max '!$A$1:'Max '!$C$1236,2,FALSE)</f>
        <v>2237</v>
      </c>
      <c r="H62" s="1">
        <f>VLOOKUP($A62,'Max '!$A$1:'Max '!$C$1236,3,FALSE)</f>
        <v>5918500</v>
      </c>
      <c r="I62" s="1">
        <f t="shared" si="0"/>
        <v>6214425</v>
      </c>
      <c r="J62" s="20">
        <f t="shared" si="12"/>
        <v>4800000</v>
      </c>
      <c r="K62" t="str">
        <f t="shared" si="5"/>
        <v>approved</v>
      </c>
      <c r="L62" s="34">
        <v>40050</v>
      </c>
      <c r="M62" s="34">
        <f t="shared" si="6"/>
        <v>40230</v>
      </c>
      <c r="O62" s="21">
        <f t="shared" si="1"/>
        <v>0</v>
      </c>
      <c r="P62" s="21">
        <f t="shared" si="8"/>
        <v>0</v>
      </c>
      <c r="Q62" s="21">
        <f t="shared" si="3"/>
        <v>4800000</v>
      </c>
      <c r="R62" s="1">
        <f t="shared" si="11"/>
        <v>130407131.37202114</v>
      </c>
      <c r="S62" s="1">
        <f t="shared" si="11"/>
        <v>102532131.37202114</v>
      </c>
      <c r="T62" s="1">
        <f t="shared" si="11"/>
        <v>323271537.2559577</v>
      </c>
    </row>
    <row r="63" spans="1:20" ht="15">
      <c r="A63" s="4" t="s">
        <v>2152</v>
      </c>
      <c r="B63" t="str">
        <f>VLOOKUP($A63,Name!$A$1:$B$1260,2,FALSE)</f>
        <v>EASTLAND ISD</v>
      </c>
      <c r="C63" s="9">
        <v>40038.44236111111</v>
      </c>
      <c r="D63" s="8" t="s">
        <v>1427</v>
      </c>
      <c r="E63" s="8" t="s">
        <v>1440</v>
      </c>
      <c r="F63" s="15">
        <v>1530000</v>
      </c>
      <c r="G63" s="14">
        <f>VLOOKUP($A63,'Max '!$A$1:'Max '!$C$1236,2,FALSE)</f>
        <v>1230</v>
      </c>
      <c r="H63" s="1">
        <f>VLOOKUP($A63,'Max '!$A$1:'Max '!$C$1236,3,FALSE)</f>
        <v>5415000</v>
      </c>
      <c r="I63" s="1">
        <f t="shared" si="0"/>
        <v>5685750</v>
      </c>
      <c r="J63" s="20">
        <v>0</v>
      </c>
      <c r="K63" t="str">
        <f t="shared" si="5"/>
        <v>RETURNED</v>
      </c>
      <c r="L63" s="34" t="s">
        <v>2541</v>
      </c>
      <c r="M63" s="34" t="e">
        <f t="shared" si="6"/>
        <v>#VALUE!</v>
      </c>
      <c r="O63" s="21">
        <f t="shared" si="1"/>
        <v>0</v>
      </c>
      <c r="P63" s="21">
        <f t="shared" si="8"/>
        <v>0</v>
      </c>
      <c r="Q63" s="21">
        <f t="shared" si="3"/>
        <v>0</v>
      </c>
      <c r="R63" s="1">
        <f t="shared" si="11"/>
        <v>130407131.37202114</v>
      </c>
      <c r="S63" s="1">
        <f t="shared" si="11"/>
        <v>102532131.37202114</v>
      </c>
      <c r="T63" s="1">
        <f t="shared" si="11"/>
        <v>323271537.2559577</v>
      </c>
    </row>
    <row r="64" spans="1:20" ht="15">
      <c r="A64" s="4" t="s">
        <v>368</v>
      </c>
      <c r="B64" t="str">
        <f>VLOOKUP($A64,Name!$A$1:$B$1260,2,FALSE)</f>
        <v>MABANK ISD</v>
      </c>
      <c r="C64" s="9">
        <v>40038.47777777778</v>
      </c>
      <c r="D64" s="8" t="s">
        <v>1427</v>
      </c>
      <c r="E64" s="8" t="s">
        <v>1440</v>
      </c>
      <c r="F64" s="15">
        <v>5000000</v>
      </c>
      <c r="G64" s="14">
        <f>VLOOKUP($A64,'Max '!$A$1:'Max '!$C$1236,2,FALSE)</f>
        <v>3321</v>
      </c>
      <c r="H64" s="1">
        <f>VLOOKUP($A64,'Max '!$A$1:'Max '!$C$1236,3,FALSE)</f>
        <v>6460500</v>
      </c>
      <c r="I64" s="1">
        <f t="shared" si="0"/>
        <v>6783525</v>
      </c>
      <c r="J64" s="20">
        <f t="shared" si="12"/>
        <v>5000000</v>
      </c>
      <c r="K64" t="str">
        <f t="shared" si="5"/>
        <v>approved</v>
      </c>
      <c r="L64" s="34">
        <v>40050</v>
      </c>
      <c r="M64" s="34">
        <f t="shared" si="6"/>
        <v>40230</v>
      </c>
      <c r="O64" s="21">
        <f t="shared" si="1"/>
        <v>0</v>
      </c>
      <c r="P64" s="21">
        <f t="shared" si="8"/>
        <v>0</v>
      </c>
      <c r="Q64" s="21">
        <f t="shared" si="3"/>
        <v>5000000</v>
      </c>
      <c r="R64" s="1">
        <f t="shared" si="11"/>
        <v>130407131.37202114</v>
      </c>
      <c r="S64" s="1">
        <f t="shared" si="11"/>
        <v>102532131.37202114</v>
      </c>
      <c r="T64" s="1">
        <f t="shared" si="11"/>
        <v>318271537.2559577</v>
      </c>
    </row>
    <row r="65" spans="1:20" ht="15">
      <c r="A65" s="4" t="s">
        <v>897</v>
      </c>
      <c r="B65" t="str">
        <f>VLOOKUP($A65,Name!$A$1:$B$1260,2,FALSE)</f>
        <v>BALMORHEA ISD</v>
      </c>
      <c r="C65" s="9">
        <v>40038.479166666664</v>
      </c>
      <c r="D65" s="8" t="s">
        <v>1427</v>
      </c>
      <c r="E65" s="8" t="s">
        <v>1439</v>
      </c>
      <c r="F65" s="15">
        <v>2295000</v>
      </c>
      <c r="G65" s="14">
        <f>VLOOKUP($A65,'Max '!$A$1:'Max '!$C$1236,2,FALSE)</f>
        <v>158</v>
      </c>
      <c r="H65" s="1">
        <f>VLOOKUP($A65,'Max '!$A$1:'Max '!$C$1236,3,FALSE)</f>
        <v>5000000</v>
      </c>
      <c r="I65" s="1">
        <f t="shared" si="0"/>
        <v>5250000</v>
      </c>
      <c r="J65" s="20">
        <f t="shared" si="12"/>
        <v>2295000</v>
      </c>
      <c r="K65" t="str">
        <f t="shared" si="5"/>
        <v>approved</v>
      </c>
      <c r="L65" s="34">
        <v>40050</v>
      </c>
      <c r="M65" s="34">
        <f t="shared" si="6"/>
        <v>40230</v>
      </c>
      <c r="O65" s="21">
        <f t="shared" si="1"/>
        <v>0</v>
      </c>
      <c r="P65" s="21">
        <f t="shared" si="8"/>
        <v>0</v>
      </c>
      <c r="Q65" s="21">
        <f t="shared" si="3"/>
        <v>2295000</v>
      </c>
      <c r="R65" s="1">
        <f t="shared" si="11"/>
        <v>130407131.37202114</v>
      </c>
      <c r="S65" s="1">
        <f t="shared" si="11"/>
        <v>102532131.37202114</v>
      </c>
      <c r="T65" s="1">
        <f t="shared" si="11"/>
        <v>315976537.2559577</v>
      </c>
    </row>
    <row r="66" spans="1:20" ht="15">
      <c r="A66" s="4" t="s">
        <v>850</v>
      </c>
      <c r="B66" t="str">
        <f>VLOOKUP($A66,Name!$A$1:$B$1260,2,FALSE)</f>
        <v>IRAAN-SHEFFIELD ISD</v>
      </c>
      <c r="C66" s="9">
        <v>40038.479166666664</v>
      </c>
      <c r="D66" s="8" t="s">
        <v>1427</v>
      </c>
      <c r="E66" s="8" t="s">
        <v>1439</v>
      </c>
      <c r="F66" s="15">
        <v>5081000</v>
      </c>
      <c r="G66" s="14">
        <f>VLOOKUP($A66,'Max '!$A$1:'Max '!$C$1236,2,FALSE)</f>
        <v>562</v>
      </c>
      <c r="H66" s="1">
        <f>VLOOKUP($A66,'Max '!$A$1:'Max '!$C$1236,3,FALSE)</f>
        <v>5081000</v>
      </c>
      <c r="I66" s="1">
        <f t="shared" si="0"/>
        <v>5335050</v>
      </c>
      <c r="J66" s="20">
        <f t="shared" si="12"/>
        <v>5081000</v>
      </c>
      <c r="K66" t="str">
        <f t="shared" si="5"/>
        <v>approved</v>
      </c>
      <c r="L66" s="34">
        <v>40050</v>
      </c>
      <c r="M66" s="34">
        <f t="shared" si="6"/>
        <v>40230</v>
      </c>
      <c r="O66" s="21">
        <f t="shared" si="1"/>
        <v>0</v>
      </c>
      <c r="P66" s="21">
        <f t="shared" si="8"/>
        <v>0</v>
      </c>
      <c r="Q66" s="21">
        <f t="shared" si="3"/>
        <v>5081000</v>
      </c>
      <c r="R66" s="1">
        <f t="shared" si="11"/>
        <v>130407131.37202114</v>
      </c>
      <c r="S66" s="1">
        <f t="shared" si="11"/>
        <v>102532131.37202114</v>
      </c>
      <c r="T66" s="1">
        <f t="shared" si="11"/>
        <v>310895537.2559577</v>
      </c>
    </row>
    <row r="67" spans="1:20" ht="15">
      <c r="A67" s="4" t="s">
        <v>1249</v>
      </c>
      <c r="B67" t="str">
        <f>VLOOKUP($A67,Name!$A$1:$B$1260,2,FALSE)</f>
        <v>COMSTOCK ISD</v>
      </c>
      <c r="C67" s="9">
        <v>40038.48125</v>
      </c>
      <c r="D67" s="8" t="s">
        <v>1427</v>
      </c>
      <c r="E67" s="8" t="s">
        <v>1439</v>
      </c>
      <c r="F67" s="15">
        <v>2754000</v>
      </c>
      <c r="G67" s="14">
        <f>VLOOKUP($A67,'Max '!$A$1:'Max '!$C$1236,2,FALSE)</f>
        <v>214</v>
      </c>
      <c r="H67" s="1">
        <f>VLOOKUP($A67,'Max '!$A$1:'Max '!$C$1236,3,FALSE)</f>
        <v>5000000</v>
      </c>
      <c r="I67" s="1">
        <f aca="true" t="shared" si="13" ref="I67:I130">1.05*H67</f>
        <v>5250000</v>
      </c>
      <c r="J67" s="20">
        <f t="shared" si="12"/>
        <v>2754000</v>
      </c>
      <c r="K67" t="str">
        <f t="shared" si="5"/>
        <v>approved</v>
      </c>
      <c r="L67" s="34">
        <v>40051</v>
      </c>
      <c r="M67" s="34">
        <f t="shared" si="6"/>
        <v>40231</v>
      </c>
      <c r="O67" s="21">
        <f aca="true" t="shared" si="14" ref="O67:O130">IF(D67="c",J67,0)</f>
        <v>0</v>
      </c>
      <c r="P67" s="21">
        <f t="shared" si="8"/>
        <v>0</v>
      </c>
      <c r="Q67" s="21">
        <f aca="true" t="shared" si="15" ref="Q67:Q130">IF(D67="g",J67,0)</f>
        <v>2754000</v>
      </c>
      <c r="R67" s="1">
        <f aca="true" t="shared" si="16" ref="R67:T82">R66-O67</f>
        <v>130407131.37202114</v>
      </c>
      <c r="S67" s="1">
        <f t="shared" si="16"/>
        <v>102532131.37202114</v>
      </c>
      <c r="T67" s="1">
        <f t="shared" si="16"/>
        <v>308141537.2559577</v>
      </c>
    </row>
    <row r="68" spans="1:20" ht="15">
      <c r="A68" s="4" t="s">
        <v>326</v>
      </c>
      <c r="B68" t="str">
        <f>VLOOKUP($A68,Name!$A$1:$B$1260,2,FALSE)</f>
        <v>BURLESON ISD</v>
      </c>
      <c r="C68" s="9">
        <v>40038.48125</v>
      </c>
      <c r="D68" s="8" t="s">
        <v>1427</v>
      </c>
      <c r="E68" s="8" t="s">
        <v>1440</v>
      </c>
      <c r="F68" s="15">
        <v>9595500</v>
      </c>
      <c r="G68" s="14">
        <f>VLOOKUP($A68,'Max '!$A$1:'Max '!$C$1236,2,FALSE)</f>
        <v>9591</v>
      </c>
      <c r="H68" s="1">
        <f>VLOOKUP($A68,'Max '!$A$1:'Max '!$C$1236,3,FALSE)</f>
        <v>9595500</v>
      </c>
      <c r="I68" s="1">
        <f t="shared" si="13"/>
        <v>10075275</v>
      </c>
      <c r="J68" s="20">
        <v>0</v>
      </c>
      <c r="K68" t="str">
        <f aca="true" t="shared" si="17" ref="K68:K123">IF(J68=0,"RETURNED","approved")</f>
        <v>RETURNED</v>
      </c>
      <c r="L68" s="34" t="s">
        <v>2541</v>
      </c>
      <c r="M68" s="34" t="e">
        <f aca="true" t="shared" si="18" ref="M68:M131">L68+180</f>
        <v>#VALUE!</v>
      </c>
      <c r="O68" s="21">
        <f t="shared" si="14"/>
        <v>0</v>
      </c>
      <c r="P68" s="21">
        <f t="shared" si="8"/>
        <v>0</v>
      </c>
      <c r="Q68" s="21">
        <f t="shared" si="15"/>
        <v>0</v>
      </c>
      <c r="R68" s="1">
        <f t="shared" si="16"/>
        <v>130407131.37202114</v>
      </c>
      <c r="S68" s="1">
        <f t="shared" si="16"/>
        <v>102532131.37202114</v>
      </c>
      <c r="T68" s="1">
        <f t="shared" si="16"/>
        <v>308141537.2559577</v>
      </c>
    </row>
    <row r="69" spans="1:20" ht="15">
      <c r="A69" s="4" t="s">
        <v>1316</v>
      </c>
      <c r="B69" t="str">
        <f>VLOOKUP($A69,Name!$A$1:$B$1260,2,FALSE)</f>
        <v>SHAMROCK ISD</v>
      </c>
      <c r="C69" s="9">
        <v>40038.49166666667</v>
      </c>
      <c r="D69" s="8" t="s">
        <v>1427</v>
      </c>
      <c r="E69" s="8" t="s">
        <v>1439</v>
      </c>
      <c r="F69" s="15">
        <v>2000000</v>
      </c>
      <c r="G69" s="14">
        <f>VLOOKUP($A69,'Max '!$A$1:'Max '!$C$1236,2,FALSE)</f>
        <v>335</v>
      </c>
      <c r="H69" s="1">
        <f>VLOOKUP($A69,'Max '!$A$1:'Max '!$C$1236,3,FALSE)</f>
        <v>5000000</v>
      </c>
      <c r="I69" s="1">
        <f t="shared" si="13"/>
        <v>5250000</v>
      </c>
      <c r="J69" s="20">
        <v>0</v>
      </c>
      <c r="K69" t="str">
        <f t="shared" si="17"/>
        <v>RETURNED</v>
      </c>
      <c r="L69" s="34" t="s">
        <v>2541</v>
      </c>
      <c r="M69" s="34" t="e">
        <f t="shared" si="18"/>
        <v>#VALUE!</v>
      </c>
      <c r="O69" s="21">
        <f t="shared" si="14"/>
        <v>0</v>
      </c>
      <c r="P69" s="21">
        <f t="shared" si="8"/>
        <v>0</v>
      </c>
      <c r="Q69" s="21">
        <f t="shared" si="15"/>
        <v>0</v>
      </c>
      <c r="R69" s="1">
        <f t="shared" si="16"/>
        <v>130407131.37202114</v>
      </c>
      <c r="S69" s="1">
        <f t="shared" si="16"/>
        <v>102532131.37202114</v>
      </c>
      <c r="T69" s="1">
        <f t="shared" si="16"/>
        <v>308141537.2559577</v>
      </c>
    </row>
    <row r="70" spans="1:20" ht="15">
      <c r="A70" s="4" t="s">
        <v>987</v>
      </c>
      <c r="B70" t="str">
        <f>VLOOKUP($A70,Name!$A$1:$B$1260,2,FALSE)</f>
        <v>MORAN ISD</v>
      </c>
      <c r="C70" s="9">
        <v>40038.49166666667</v>
      </c>
      <c r="D70" s="8" t="s">
        <v>1427</v>
      </c>
      <c r="E70" s="8" t="s">
        <v>1439</v>
      </c>
      <c r="F70" s="15">
        <v>1020000</v>
      </c>
      <c r="G70" s="14">
        <f>VLOOKUP($A70,'Max '!$A$1:'Max '!$C$1236,2,FALSE)</f>
        <v>187</v>
      </c>
      <c r="H70" s="1">
        <f>VLOOKUP($A70,'Max '!$A$1:'Max '!$C$1236,3,FALSE)</f>
        <v>5000000</v>
      </c>
      <c r="I70" s="1">
        <f t="shared" si="13"/>
        <v>5250000</v>
      </c>
      <c r="J70" s="20">
        <v>0</v>
      </c>
      <c r="K70" t="str">
        <f t="shared" si="17"/>
        <v>RETURNED</v>
      </c>
      <c r="L70" s="34" t="s">
        <v>2541</v>
      </c>
      <c r="M70" s="34" t="e">
        <f t="shared" si="18"/>
        <v>#VALUE!</v>
      </c>
      <c r="O70" s="21">
        <f t="shared" si="14"/>
        <v>0</v>
      </c>
      <c r="P70" s="21">
        <f t="shared" si="8"/>
        <v>0</v>
      </c>
      <c r="Q70" s="21">
        <f t="shared" si="15"/>
        <v>0</v>
      </c>
      <c r="R70" s="1">
        <f t="shared" si="16"/>
        <v>130407131.37202114</v>
      </c>
      <c r="S70" s="1">
        <f t="shared" si="16"/>
        <v>102532131.37202114</v>
      </c>
      <c r="T70" s="1">
        <f t="shared" si="16"/>
        <v>308141537.2559577</v>
      </c>
    </row>
    <row r="71" spans="1:20" ht="15">
      <c r="A71" s="4" t="s">
        <v>1710</v>
      </c>
      <c r="B71" t="str">
        <f>VLOOKUP($A71,Name!$A$1:$B$1260,2,FALSE)</f>
        <v>DAMON ISD</v>
      </c>
      <c r="C71" s="9">
        <v>40038.55347222222</v>
      </c>
      <c r="D71" s="8" t="s">
        <v>1444</v>
      </c>
      <c r="E71" s="8" t="s">
        <v>1440</v>
      </c>
      <c r="F71" s="15">
        <v>2000000</v>
      </c>
      <c r="G71" s="14">
        <f>VLOOKUP($A71,'Max '!$A$1:'Max '!$C$1236,2,FALSE)</f>
        <v>160</v>
      </c>
      <c r="H71" s="1">
        <f>VLOOKUP($A71,'Max '!$A$1:'Max '!$C$1236,3,FALSE)</f>
        <v>5000000</v>
      </c>
      <c r="I71" s="1">
        <f t="shared" si="13"/>
        <v>5250000</v>
      </c>
      <c r="J71" s="20">
        <f t="shared" si="12"/>
        <v>2000000</v>
      </c>
      <c r="K71" t="str">
        <f t="shared" si="17"/>
        <v>approved</v>
      </c>
      <c r="L71" s="34">
        <v>40051</v>
      </c>
      <c r="M71" s="34">
        <f t="shared" si="18"/>
        <v>40231</v>
      </c>
      <c r="O71" s="21">
        <f t="shared" si="14"/>
        <v>0</v>
      </c>
      <c r="P71" s="21">
        <f t="shared" si="8"/>
        <v>2000000</v>
      </c>
      <c r="Q71" s="21">
        <f t="shared" si="15"/>
        <v>0</v>
      </c>
      <c r="R71" s="1">
        <f t="shared" si="16"/>
        <v>130407131.37202114</v>
      </c>
      <c r="S71" s="1">
        <f t="shared" si="16"/>
        <v>100532131.37202114</v>
      </c>
      <c r="T71" s="1">
        <f t="shared" si="16"/>
        <v>308141537.2559577</v>
      </c>
    </row>
    <row r="72" spans="1:20" ht="15">
      <c r="A72" s="4" t="s">
        <v>1628</v>
      </c>
      <c r="B72" t="str">
        <f>VLOOKUP($A72,Name!$A$1:$B$1260,2,FALSE)</f>
        <v>SOUTH SAN ANTONIO ISD</v>
      </c>
      <c r="C72" s="9">
        <v>40038.69027777778</v>
      </c>
      <c r="D72" s="8" t="s">
        <v>1427</v>
      </c>
      <c r="E72" s="8" t="s">
        <v>1440</v>
      </c>
      <c r="F72" s="15">
        <v>9787500</v>
      </c>
      <c r="G72" s="14">
        <f>VLOOKUP($A72,'Max '!$A$1:'Max '!$C$1236,2,FALSE)</f>
        <v>9976</v>
      </c>
      <c r="H72" s="1">
        <f>VLOOKUP($A72,'Max '!$A$1:'Max '!$C$1236,3,FALSE)</f>
        <v>9788000</v>
      </c>
      <c r="I72" s="1">
        <f t="shared" si="13"/>
        <v>10277400</v>
      </c>
      <c r="J72" s="20">
        <v>0</v>
      </c>
      <c r="K72" t="str">
        <f t="shared" si="17"/>
        <v>RETURNED</v>
      </c>
      <c r="L72" s="34" t="s">
        <v>2541</v>
      </c>
      <c r="M72" s="34" t="e">
        <f t="shared" si="18"/>
        <v>#VALUE!</v>
      </c>
      <c r="O72" s="21">
        <f t="shared" si="14"/>
        <v>0</v>
      </c>
      <c r="P72" s="21">
        <f t="shared" si="8"/>
        <v>0</v>
      </c>
      <c r="Q72" s="21">
        <f t="shared" si="15"/>
        <v>0</v>
      </c>
      <c r="R72" s="1">
        <f t="shared" si="16"/>
        <v>130407131.37202114</v>
      </c>
      <c r="S72" s="1">
        <f t="shared" si="16"/>
        <v>100532131.37202114</v>
      </c>
      <c r="T72" s="1">
        <f t="shared" si="16"/>
        <v>308141537.2559577</v>
      </c>
    </row>
    <row r="73" spans="1:20" ht="15">
      <c r="A73" s="4" t="s">
        <v>1920</v>
      </c>
      <c r="B73" t="str">
        <f>VLOOKUP($A73,Name!$A$1:$B$1260,2,FALSE)</f>
        <v>DE LEON ISD</v>
      </c>
      <c r="C73" s="9">
        <v>40039.33472222222</v>
      </c>
      <c r="D73" s="8" t="s">
        <v>1427</v>
      </c>
      <c r="E73" s="8" t="s">
        <v>1439</v>
      </c>
      <c r="F73" s="15">
        <v>5115000</v>
      </c>
      <c r="G73" s="14">
        <f>VLOOKUP($A73,'Max '!$A$1:'Max '!$C$1236,2,FALSE)</f>
        <v>675</v>
      </c>
      <c r="H73" s="1">
        <f>VLOOKUP($A73,'Max '!$A$1:'Max '!$C$1236,3,FALSE)</f>
        <v>5137500</v>
      </c>
      <c r="I73" s="1">
        <f t="shared" si="13"/>
        <v>5394375</v>
      </c>
      <c r="J73" s="20">
        <f t="shared" si="12"/>
        <v>5115000</v>
      </c>
      <c r="K73" t="str">
        <f t="shared" si="17"/>
        <v>approved</v>
      </c>
      <c r="L73" s="34">
        <v>40051</v>
      </c>
      <c r="M73" s="34">
        <f t="shared" si="18"/>
        <v>40231</v>
      </c>
      <c r="O73" s="21">
        <f t="shared" si="14"/>
        <v>0</v>
      </c>
      <c r="P73" s="21">
        <f t="shared" si="8"/>
        <v>0</v>
      </c>
      <c r="Q73" s="21">
        <f t="shared" si="15"/>
        <v>5115000</v>
      </c>
      <c r="R73" s="1">
        <f t="shared" si="16"/>
        <v>130407131.37202114</v>
      </c>
      <c r="S73" s="1">
        <f t="shared" si="16"/>
        <v>100532131.37202114</v>
      </c>
      <c r="T73" s="1">
        <f t="shared" si="16"/>
        <v>303026537.2559577</v>
      </c>
    </row>
    <row r="74" spans="1:20" ht="15">
      <c r="A74" s="4" t="s">
        <v>2002</v>
      </c>
      <c r="B74" t="str">
        <f>VLOOKUP($A74,Name!$A$1:$B$1260,2,FALSE)</f>
        <v>AW BROWN-FELLOWSHIP CHARTER SCHOOL</v>
      </c>
      <c r="C74" s="9">
        <v>40039.55486111111</v>
      </c>
      <c r="D74" s="8" t="s">
        <v>1428</v>
      </c>
      <c r="E74" s="8" t="s">
        <v>1440</v>
      </c>
      <c r="F74" s="15">
        <v>5250000</v>
      </c>
      <c r="G74" s="14">
        <f>VLOOKUP($A74,'Max '!$A$1:'Max '!$C$1236,2,FALSE)</f>
        <v>1223</v>
      </c>
      <c r="H74" s="1">
        <f>VLOOKUP($A74,'Max '!$A$1:'Max '!$C$1236,3,FALSE)</f>
        <v>5411500</v>
      </c>
      <c r="I74" s="1">
        <f t="shared" si="13"/>
        <v>5682075</v>
      </c>
      <c r="J74" s="20">
        <f t="shared" si="12"/>
        <v>5250000</v>
      </c>
      <c r="K74" t="str">
        <f t="shared" si="17"/>
        <v>approved</v>
      </c>
      <c r="L74" s="34">
        <v>40051</v>
      </c>
      <c r="M74" s="34">
        <f t="shared" si="18"/>
        <v>40231</v>
      </c>
      <c r="O74" s="21">
        <f t="shared" si="14"/>
        <v>5250000</v>
      </c>
      <c r="P74" s="21">
        <f t="shared" si="8"/>
        <v>0</v>
      </c>
      <c r="Q74" s="21">
        <f t="shared" si="15"/>
        <v>0</v>
      </c>
      <c r="R74" s="1">
        <f t="shared" si="16"/>
        <v>125157131.37202114</v>
      </c>
      <c r="S74" s="1">
        <f t="shared" si="16"/>
        <v>100532131.37202114</v>
      </c>
      <c r="T74" s="1">
        <f t="shared" si="16"/>
        <v>303026537.2559577</v>
      </c>
    </row>
    <row r="75" spans="1:20" ht="15">
      <c r="A75" s="4" t="s">
        <v>2320</v>
      </c>
      <c r="B75" t="str">
        <f>VLOOKUP($A75,Name!$A$1:$B$1260,2,FALSE)</f>
        <v>ODYSSEY ACADEMY INC</v>
      </c>
      <c r="C75" s="9">
        <v>40039.57708333333</v>
      </c>
      <c r="D75" s="8" t="s">
        <v>1428</v>
      </c>
      <c r="E75" s="8" t="s">
        <v>1439</v>
      </c>
      <c r="F75" s="15">
        <v>5000000</v>
      </c>
      <c r="G75" s="14">
        <f>VLOOKUP($A75,'Max '!$A$1:'Max '!$C$1236,2,FALSE)</f>
        <v>288</v>
      </c>
      <c r="H75" s="1">
        <f>VLOOKUP($A75,'Max '!$A$1:'Max '!$C$1236,3,FALSE)</f>
        <v>5000000</v>
      </c>
      <c r="I75" s="1">
        <f t="shared" si="13"/>
        <v>5250000</v>
      </c>
      <c r="J75" s="20">
        <f t="shared" si="12"/>
        <v>5000000</v>
      </c>
      <c r="K75" t="str">
        <f t="shared" si="17"/>
        <v>approved</v>
      </c>
      <c r="L75" s="34">
        <v>40051</v>
      </c>
      <c r="M75" s="34">
        <f t="shared" si="18"/>
        <v>40231</v>
      </c>
      <c r="O75" s="21">
        <f t="shared" si="14"/>
        <v>5000000</v>
      </c>
      <c r="P75" s="21">
        <f t="shared" si="8"/>
        <v>0</v>
      </c>
      <c r="Q75" s="21">
        <f t="shared" si="15"/>
        <v>0</v>
      </c>
      <c r="R75" s="1">
        <f t="shared" si="16"/>
        <v>120157131.37202114</v>
      </c>
      <c r="S75" s="1">
        <f t="shared" si="16"/>
        <v>100532131.37202114</v>
      </c>
      <c r="T75" s="1">
        <f t="shared" si="16"/>
        <v>303026537.2559577</v>
      </c>
    </row>
    <row r="76" spans="1:20" ht="15">
      <c r="A76" s="4" t="s">
        <v>967</v>
      </c>
      <c r="B76" t="str">
        <f>VLOOKUP($A76,Name!$A$1:$B$1260,2,FALSE)</f>
        <v>SINTON ISD</v>
      </c>
      <c r="C76" s="9">
        <v>40039.57777777778</v>
      </c>
      <c r="D76" s="8" t="s">
        <v>1427</v>
      </c>
      <c r="E76" s="8" t="s">
        <v>1439</v>
      </c>
      <c r="F76" s="15">
        <v>5667000</v>
      </c>
      <c r="G76" s="14">
        <f>VLOOKUP($A76,'Max '!$A$1:'Max '!$C$1236,2,FALSE)</f>
        <v>2162</v>
      </c>
      <c r="H76" s="1">
        <f>VLOOKUP($A76,'Max '!$A$1:'Max '!$C$1236,3,FALSE)</f>
        <v>5881000</v>
      </c>
      <c r="I76" s="1">
        <f t="shared" si="13"/>
        <v>6175050</v>
      </c>
      <c r="J76" s="20">
        <v>0</v>
      </c>
      <c r="K76" t="str">
        <f t="shared" si="17"/>
        <v>RETURNED</v>
      </c>
      <c r="L76" s="34" t="s">
        <v>2541</v>
      </c>
      <c r="M76" s="34" t="e">
        <f t="shared" si="18"/>
        <v>#VALUE!</v>
      </c>
      <c r="O76" s="21">
        <f t="shared" si="14"/>
        <v>0</v>
      </c>
      <c r="P76" s="21">
        <f t="shared" si="8"/>
        <v>0</v>
      </c>
      <c r="Q76" s="21">
        <f t="shared" si="15"/>
        <v>0</v>
      </c>
      <c r="R76" s="1">
        <f t="shared" si="16"/>
        <v>120157131.37202114</v>
      </c>
      <c r="S76" s="1">
        <f t="shared" si="16"/>
        <v>100532131.37202114</v>
      </c>
      <c r="T76" s="1">
        <f t="shared" si="16"/>
        <v>303026537.2559577</v>
      </c>
    </row>
    <row r="77" spans="1:20" ht="15">
      <c r="A77" s="4" t="s">
        <v>2168</v>
      </c>
      <c r="B77" t="str">
        <f>VLOOKUP($A77,Name!$A$1:$B$1260,2,FALSE)</f>
        <v>WAXAHACHIE FAITH FAMILY ACADEMY</v>
      </c>
      <c r="C77" s="9">
        <v>40039.57777777778</v>
      </c>
      <c r="D77" s="8" t="s">
        <v>1428</v>
      </c>
      <c r="E77" s="8" t="s">
        <v>1439</v>
      </c>
      <c r="F77" s="15">
        <v>2000000</v>
      </c>
      <c r="G77" s="14">
        <f>VLOOKUP($A77,'Max '!$A$1:'Max '!$C$1236,2,FALSE)</f>
        <v>253</v>
      </c>
      <c r="H77" s="1">
        <f>VLOOKUP($A77,'Max '!$A$1:'Max '!$C$1236,3,FALSE)</f>
        <v>5000000</v>
      </c>
      <c r="I77" s="1">
        <f t="shared" si="13"/>
        <v>5250000</v>
      </c>
      <c r="J77" s="15">
        <v>2000000</v>
      </c>
      <c r="K77" t="str">
        <f t="shared" si="17"/>
        <v>approved</v>
      </c>
      <c r="L77" s="34">
        <v>40051</v>
      </c>
      <c r="M77" s="34">
        <f t="shared" si="18"/>
        <v>40231</v>
      </c>
      <c r="O77" s="21">
        <f t="shared" si="14"/>
        <v>2000000</v>
      </c>
      <c r="P77" s="21">
        <f t="shared" si="8"/>
        <v>0</v>
      </c>
      <c r="Q77" s="21">
        <f t="shared" si="15"/>
        <v>0</v>
      </c>
      <c r="R77" s="1">
        <f t="shared" si="16"/>
        <v>118157131.37202114</v>
      </c>
      <c r="S77" s="1">
        <f t="shared" si="16"/>
        <v>100532131.37202114</v>
      </c>
      <c r="T77" s="1">
        <f t="shared" si="16"/>
        <v>303026537.2559577</v>
      </c>
    </row>
    <row r="78" spans="1:20" ht="15">
      <c r="A78" s="4" t="s">
        <v>2000</v>
      </c>
      <c r="B78" t="str">
        <f>VLOOKUP($A78,Name!$A$1:$B$1260,2,FALSE)</f>
        <v>FAITH FAMILY ACADEMY OF OAK CLIFF</v>
      </c>
      <c r="C78" s="9">
        <v>40039.57777777778</v>
      </c>
      <c r="D78" s="8" t="s">
        <v>1428</v>
      </c>
      <c r="E78" s="8" t="s">
        <v>1439</v>
      </c>
      <c r="F78" s="15">
        <v>5000000</v>
      </c>
      <c r="G78" s="14">
        <f>VLOOKUP($A78,'Max '!$A$1:'Max '!$C$1236,2,FALSE)</f>
        <v>1312</v>
      </c>
      <c r="H78" s="1">
        <f>VLOOKUP($A78,'Max '!$A$1:'Max '!$C$1236,3,FALSE)</f>
        <v>5456000</v>
      </c>
      <c r="I78" s="1">
        <f t="shared" si="13"/>
        <v>5728800</v>
      </c>
      <c r="J78" s="15">
        <v>5000000</v>
      </c>
      <c r="K78" t="str">
        <f t="shared" si="17"/>
        <v>approved</v>
      </c>
      <c r="L78" s="34">
        <v>40051</v>
      </c>
      <c r="M78" s="34">
        <f t="shared" si="18"/>
        <v>40231</v>
      </c>
      <c r="O78" s="21">
        <f t="shared" si="14"/>
        <v>5000000</v>
      </c>
      <c r="P78" s="21">
        <f t="shared" si="8"/>
        <v>0</v>
      </c>
      <c r="Q78" s="21">
        <f t="shared" si="15"/>
        <v>0</v>
      </c>
      <c r="R78" s="1">
        <f t="shared" si="16"/>
        <v>113157131.37202114</v>
      </c>
      <c r="S78" s="1">
        <f t="shared" si="16"/>
        <v>100532131.37202114</v>
      </c>
      <c r="T78" s="1">
        <f t="shared" si="16"/>
        <v>303026537.2559577</v>
      </c>
    </row>
    <row r="79" spans="1:20" ht="15">
      <c r="A79" s="4" t="s">
        <v>1830</v>
      </c>
      <c r="B79" t="str">
        <f>VLOOKUP($A79,Name!$A$1:$B$1260,2,FALSE)</f>
        <v>ANAHUAC ISD</v>
      </c>
      <c r="C79" s="9">
        <v>40039.57916666667</v>
      </c>
      <c r="D79" s="8" t="s">
        <v>1444</v>
      </c>
      <c r="E79" s="8" t="s">
        <v>1440</v>
      </c>
      <c r="F79" s="15">
        <v>5000000</v>
      </c>
      <c r="G79" s="14">
        <f>VLOOKUP($A79,'Max '!$A$1:'Max '!$C$1236,2,FALSE)</f>
        <v>1344</v>
      </c>
      <c r="H79" s="1">
        <f>VLOOKUP($A79,'Max '!$A$1:'Max '!$C$1236,3,FALSE)</f>
        <v>5472000</v>
      </c>
      <c r="I79" s="1">
        <f t="shared" si="13"/>
        <v>5745600</v>
      </c>
      <c r="J79" s="20">
        <f t="shared" si="12"/>
        <v>5000000</v>
      </c>
      <c r="K79" t="str">
        <f t="shared" si="17"/>
        <v>approved</v>
      </c>
      <c r="L79" s="34">
        <v>40051</v>
      </c>
      <c r="M79" s="34">
        <f t="shared" si="18"/>
        <v>40231</v>
      </c>
      <c r="O79" s="21">
        <f t="shared" si="14"/>
        <v>0</v>
      </c>
      <c r="P79" s="21">
        <f t="shared" si="8"/>
        <v>5000000</v>
      </c>
      <c r="Q79" s="21">
        <f t="shared" si="15"/>
        <v>0</v>
      </c>
      <c r="R79" s="1">
        <f t="shared" si="16"/>
        <v>113157131.37202114</v>
      </c>
      <c r="S79" s="1">
        <f t="shared" si="16"/>
        <v>95532131.37202114</v>
      </c>
      <c r="T79" s="1">
        <f t="shared" si="16"/>
        <v>303026537.2559577</v>
      </c>
    </row>
    <row r="80" spans="1:20" ht="15">
      <c r="A80" s="4" t="s">
        <v>1698</v>
      </c>
      <c r="B80" t="str">
        <f>VLOOKUP($A80,Name!$A$1:$B$1260,2,FALSE)</f>
        <v>ANGLETON ISD</v>
      </c>
      <c r="C80" s="9">
        <v>40039.580555555556</v>
      </c>
      <c r="D80" s="8" t="s">
        <v>1444</v>
      </c>
      <c r="E80" s="8" t="s">
        <v>1439</v>
      </c>
      <c r="F80" s="15">
        <v>7945000</v>
      </c>
      <c r="G80" s="14">
        <f>VLOOKUP($A80,'Max '!$A$1:'Max '!$C$1236,2,FALSE)</f>
        <v>6290</v>
      </c>
      <c r="H80" s="1">
        <f>VLOOKUP($A80,'Max '!$A$1:'Max '!$C$1236,3,FALSE)</f>
        <v>7945000</v>
      </c>
      <c r="I80" s="1">
        <f t="shared" si="13"/>
        <v>8342250</v>
      </c>
      <c r="J80" s="20">
        <f t="shared" si="12"/>
        <v>7945000</v>
      </c>
      <c r="K80" t="str">
        <f t="shared" si="17"/>
        <v>approved</v>
      </c>
      <c r="L80" s="34">
        <v>40051</v>
      </c>
      <c r="M80" s="34">
        <f t="shared" si="18"/>
        <v>40231</v>
      </c>
      <c r="O80" s="21">
        <f t="shared" si="14"/>
        <v>0</v>
      </c>
      <c r="P80" s="21">
        <f t="shared" si="8"/>
        <v>7945000</v>
      </c>
      <c r="Q80" s="21">
        <f t="shared" si="15"/>
        <v>0</v>
      </c>
      <c r="R80" s="1">
        <f t="shared" si="16"/>
        <v>113157131.37202114</v>
      </c>
      <c r="S80" s="1">
        <f t="shared" si="16"/>
        <v>87587131.37202114</v>
      </c>
      <c r="T80" s="1">
        <f t="shared" si="16"/>
        <v>303026537.2559577</v>
      </c>
    </row>
    <row r="81" spans="1:20" ht="15">
      <c r="A81" s="4" t="s">
        <v>860</v>
      </c>
      <c r="B81" t="str">
        <f>VLOOKUP($A81,Name!$A$1:$B$1260,2,FALSE)</f>
        <v>LIVINGSTON ISD</v>
      </c>
      <c r="C81" s="9">
        <v>40039.580555555556</v>
      </c>
      <c r="D81" s="8" t="s">
        <v>1444</v>
      </c>
      <c r="E81" s="8" t="s">
        <v>1439</v>
      </c>
      <c r="F81" s="15">
        <v>2500000</v>
      </c>
      <c r="G81" s="14">
        <f>VLOOKUP($A81,'Max '!$A$1:'Max '!$C$1236,2,FALSE)</f>
        <v>4008</v>
      </c>
      <c r="H81" s="1">
        <f>VLOOKUP($A81,'Max '!$A$1:'Max '!$C$1236,3,FALSE)</f>
        <v>6804000</v>
      </c>
      <c r="I81" s="1">
        <f t="shared" si="13"/>
        <v>7144200</v>
      </c>
      <c r="J81" s="20">
        <f t="shared" si="12"/>
        <v>2500000</v>
      </c>
      <c r="K81" t="str">
        <f t="shared" si="17"/>
        <v>approved</v>
      </c>
      <c r="L81" s="34">
        <v>40058</v>
      </c>
      <c r="M81" s="34">
        <f t="shared" si="18"/>
        <v>40238</v>
      </c>
      <c r="O81" s="21">
        <f t="shared" si="14"/>
        <v>0</v>
      </c>
      <c r="P81" s="21">
        <f t="shared" si="8"/>
        <v>2500000</v>
      </c>
      <c r="Q81" s="21">
        <f t="shared" si="15"/>
        <v>0</v>
      </c>
      <c r="R81" s="1">
        <f t="shared" si="16"/>
        <v>113157131.37202114</v>
      </c>
      <c r="S81" s="1">
        <f t="shared" si="16"/>
        <v>85087131.37202114</v>
      </c>
      <c r="T81" s="1">
        <f t="shared" si="16"/>
        <v>303026537.2559577</v>
      </c>
    </row>
    <row r="82" spans="1:20" ht="15">
      <c r="A82" s="4" t="s">
        <v>2358</v>
      </c>
      <c r="B82" t="str">
        <f>VLOOKUP($A82,Name!$A$1:$B$1260,2,FALSE)</f>
        <v>NIXON-SMILEY CISD</v>
      </c>
      <c r="C82" s="9">
        <v>40039.63611111111</v>
      </c>
      <c r="D82" s="8" t="s">
        <v>1427</v>
      </c>
      <c r="E82" s="8" t="s">
        <v>1440</v>
      </c>
      <c r="F82" s="15">
        <v>5314500</v>
      </c>
      <c r="G82" s="14">
        <f>VLOOKUP($A82,'Max '!$A$1:'Max '!$C$1236,2,FALSE)</f>
        <v>1030</v>
      </c>
      <c r="H82" s="1">
        <f>VLOOKUP($A82,'Max '!$A$1:'Max '!$C$1236,3,FALSE)</f>
        <v>5315000</v>
      </c>
      <c r="I82" s="1">
        <f t="shared" si="13"/>
        <v>5580750</v>
      </c>
      <c r="J82" s="20">
        <f t="shared" si="12"/>
        <v>5314500</v>
      </c>
      <c r="K82" t="str">
        <f t="shared" si="17"/>
        <v>approved</v>
      </c>
      <c r="L82" s="34">
        <v>40058</v>
      </c>
      <c r="M82" s="34">
        <f t="shared" si="18"/>
        <v>40238</v>
      </c>
      <c r="O82" s="21">
        <f t="shared" si="14"/>
        <v>0</v>
      </c>
      <c r="P82" s="21">
        <f t="shared" si="8"/>
        <v>0</v>
      </c>
      <c r="Q82" s="21">
        <f t="shared" si="15"/>
        <v>5314500</v>
      </c>
      <c r="R82" s="1">
        <f t="shared" si="16"/>
        <v>113157131.37202114</v>
      </c>
      <c r="S82" s="1">
        <f t="shared" si="16"/>
        <v>85087131.37202114</v>
      </c>
      <c r="T82" s="1">
        <f t="shared" si="16"/>
        <v>297712037.2559577</v>
      </c>
    </row>
    <row r="83" spans="1:20" ht="15">
      <c r="A83" s="4" t="s">
        <v>1620</v>
      </c>
      <c r="B83" t="str">
        <f>VLOOKUP($A83,Name!$A$1:$B$1260,2,FALSE)</f>
        <v>HARLANDALE ISD</v>
      </c>
      <c r="C83" s="9">
        <v>40039.68263888889</v>
      </c>
      <c r="D83" s="8" t="s">
        <v>1427</v>
      </c>
      <c r="E83" s="8" t="s">
        <v>1439</v>
      </c>
      <c r="F83" s="15">
        <v>11990500</v>
      </c>
      <c r="G83" s="14">
        <f>VLOOKUP($A83,'Max '!$A$1:'Max '!$C$1236,2,FALSE)</f>
        <v>14399</v>
      </c>
      <c r="H83" s="1">
        <f>VLOOKUP($A83,'Max '!$A$1:'Max '!$C$1236,3,FALSE)</f>
        <v>11999500</v>
      </c>
      <c r="I83" s="1">
        <f t="shared" si="13"/>
        <v>12599475</v>
      </c>
      <c r="J83" s="20">
        <f t="shared" si="12"/>
        <v>11990500</v>
      </c>
      <c r="K83" t="str">
        <f t="shared" si="17"/>
        <v>approved</v>
      </c>
      <c r="L83" s="34">
        <v>40058</v>
      </c>
      <c r="M83" s="34">
        <f t="shared" si="18"/>
        <v>40238</v>
      </c>
      <c r="O83" s="21">
        <f t="shared" si="14"/>
        <v>0</v>
      </c>
      <c r="P83" s="21">
        <f t="shared" si="8"/>
        <v>0</v>
      </c>
      <c r="Q83" s="21">
        <f t="shared" si="15"/>
        <v>11990500</v>
      </c>
      <c r="R83" s="1">
        <f aca="true" t="shared" si="19" ref="R83:T98">R82-O83</f>
        <v>113157131.37202114</v>
      </c>
      <c r="S83" s="1">
        <f t="shared" si="19"/>
        <v>85087131.37202114</v>
      </c>
      <c r="T83" s="1">
        <f t="shared" si="19"/>
        <v>285721537.2559577</v>
      </c>
    </row>
    <row r="84" spans="1:20" ht="15">
      <c r="A84" s="4" t="s">
        <v>2188</v>
      </c>
      <c r="B84" t="str">
        <f>VLOOKUP($A84,Name!$A$1:$B$1260,2,FALSE)</f>
        <v>MAYPEARL ISD</v>
      </c>
      <c r="C84" s="9">
        <v>40042.302083333336</v>
      </c>
      <c r="D84" s="8" t="s">
        <v>1427</v>
      </c>
      <c r="E84" s="8" t="s">
        <v>1439</v>
      </c>
      <c r="F84" s="15">
        <v>2000000</v>
      </c>
      <c r="G84" s="14">
        <f>VLOOKUP($A84,'Max '!$A$1:'Max '!$C$1236,2,FALSE)</f>
        <v>1079</v>
      </c>
      <c r="H84" s="1">
        <f>VLOOKUP($A84,'Max '!$A$1:'Max '!$C$1236,3,FALSE)</f>
        <v>5339500</v>
      </c>
      <c r="I84" s="1">
        <f t="shared" si="13"/>
        <v>5606475</v>
      </c>
      <c r="J84" s="20">
        <f t="shared" si="12"/>
        <v>2000000</v>
      </c>
      <c r="K84" t="str">
        <f t="shared" si="17"/>
        <v>approved</v>
      </c>
      <c r="L84" s="34">
        <v>40058</v>
      </c>
      <c r="M84" s="34">
        <f t="shared" si="18"/>
        <v>40238</v>
      </c>
      <c r="O84" s="21">
        <f t="shared" si="14"/>
        <v>0</v>
      </c>
      <c r="P84" s="21">
        <f aca="true" t="shared" si="20" ref="P84:P147">IF(D84="I",J84,0)</f>
        <v>0</v>
      </c>
      <c r="Q84" s="21">
        <f t="shared" si="15"/>
        <v>2000000</v>
      </c>
      <c r="R84" s="1">
        <f t="shared" si="19"/>
        <v>113157131.37202114</v>
      </c>
      <c r="S84" s="1">
        <f t="shared" si="19"/>
        <v>85087131.37202114</v>
      </c>
      <c r="T84" s="1">
        <f t="shared" si="19"/>
        <v>283721537.2559577</v>
      </c>
    </row>
    <row r="85" spans="1:20" ht="15">
      <c r="A85" s="4" t="s">
        <v>484</v>
      </c>
      <c r="B85" t="str">
        <f>VLOOKUP($A85,Name!$A$1:$B$1260,2,FALSE)</f>
        <v>COOLIDGE ISD</v>
      </c>
      <c r="C85" s="9">
        <v>40042.46875</v>
      </c>
      <c r="D85" s="8" t="s">
        <v>1427</v>
      </c>
      <c r="E85" s="8" t="s">
        <v>1440</v>
      </c>
      <c r="F85" s="15">
        <v>500000</v>
      </c>
      <c r="G85" s="14">
        <f>VLOOKUP($A85,'Max '!$A$1:'Max '!$C$1236,2,FALSE)</f>
        <v>274</v>
      </c>
      <c r="H85" s="1">
        <f>VLOOKUP($A85,'Max '!$A$1:'Max '!$C$1236,3,FALSE)</f>
        <v>5000000</v>
      </c>
      <c r="I85" s="1">
        <f t="shared" si="13"/>
        <v>5250000</v>
      </c>
      <c r="J85" s="20">
        <v>0</v>
      </c>
      <c r="K85" t="str">
        <f t="shared" si="17"/>
        <v>RETURNED</v>
      </c>
      <c r="L85" s="34" t="s">
        <v>2541</v>
      </c>
      <c r="M85" s="34" t="e">
        <f t="shared" si="18"/>
        <v>#VALUE!</v>
      </c>
      <c r="O85" s="21">
        <f t="shared" si="14"/>
        <v>0</v>
      </c>
      <c r="P85" s="21">
        <f t="shared" si="20"/>
        <v>0</v>
      </c>
      <c r="Q85" s="21">
        <f t="shared" si="15"/>
        <v>0</v>
      </c>
      <c r="R85" s="1">
        <f t="shared" si="19"/>
        <v>113157131.37202114</v>
      </c>
      <c r="S85" s="1">
        <f t="shared" si="19"/>
        <v>85087131.37202114</v>
      </c>
      <c r="T85" s="1">
        <f t="shared" si="19"/>
        <v>283721537.2559577</v>
      </c>
    </row>
    <row r="86" spans="1:20" ht="15">
      <c r="A86" s="4" t="s">
        <v>2004</v>
      </c>
      <c r="B86" t="str">
        <f>VLOOKUP($A86,Name!$A$1:$B$1260,2,FALSE)</f>
        <v>FOCUS LEARNING ACADEMY</v>
      </c>
      <c r="C86" s="9">
        <v>40042.46875</v>
      </c>
      <c r="D86" s="8" t="s">
        <v>1428</v>
      </c>
      <c r="E86" s="8" t="s">
        <v>1440</v>
      </c>
      <c r="F86" s="15">
        <v>5250000</v>
      </c>
      <c r="G86" s="14">
        <f>VLOOKUP($A86,'Max '!$A$1:'Max '!$C$1236,2,FALSE)</f>
        <v>412</v>
      </c>
      <c r="H86" s="1">
        <f>VLOOKUP($A86,'Max '!$A$1:'Max '!$C$1236,3,FALSE)</f>
        <v>5006000</v>
      </c>
      <c r="I86" s="1">
        <f t="shared" si="13"/>
        <v>5256300</v>
      </c>
      <c r="J86" s="20">
        <f aca="true" t="shared" si="21" ref="J86:J149">IF(E86="n",MIN(F86,H86),MIN(F86,I86))</f>
        <v>5250000</v>
      </c>
      <c r="K86" t="str">
        <f t="shared" si="17"/>
        <v>approved</v>
      </c>
      <c r="L86" s="34">
        <v>40058</v>
      </c>
      <c r="M86" s="34">
        <f t="shared" si="18"/>
        <v>40238</v>
      </c>
      <c r="O86" s="21">
        <f t="shared" si="14"/>
        <v>5250000</v>
      </c>
      <c r="P86" s="21">
        <f t="shared" si="20"/>
        <v>0</v>
      </c>
      <c r="Q86" s="21">
        <f t="shared" si="15"/>
        <v>0</v>
      </c>
      <c r="R86" s="1">
        <f t="shared" si="19"/>
        <v>107907131.37202114</v>
      </c>
      <c r="S86" s="1">
        <f t="shared" si="19"/>
        <v>85087131.37202114</v>
      </c>
      <c r="T86" s="1">
        <f t="shared" si="19"/>
        <v>283721537.2559577</v>
      </c>
    </row>
    <row r="87" spans="1:20" ht="15">
      <c r="A87" s="4" t="s">
        <v>2478</v>
      </c>
      <c r="B87" t="str">
        <f>VLOOKUP($A87,Name!$A$1:$B$1260,2,FALSE)</f>
        <v>RAUL YZAGUIRRE SCHOOL FOR SUCCESS</v>
      </c>
      <c r="C87" s="9">
        <v>40042.46875</v>
      </c>
      <c r="D87" s="8" t="s">
        <v>1428</v>
      </c>
      <c r="E87" s="8" t="s">
        <v>1440</v>
      </c>
      <c r="F87" s="15">
        <v>5530350</v>
      </c>
      <c r="G87" s="14">
        <f>VLOOKUP($A87,'Max '!$A$1:'Max '!$C$1236,2,FALSE)</f>
        <v>934</v>
      </c>
      <c r="H87" s="1">
        <f>VLOOKUP($A87,'Max '!$A$1:'Max '!$C$1236,3,FALSE)</f>
        <v>5267000</v>
      </c>
      <c r="I87" s="1">
        <f t="shared" si="13"/>
        <v>5530350</v>
      </c>
      <c r="J87" s="20">
        <f t="shared" si="21"/>
        <v>5530350</v>
      </c>
      <c r="K87" t="str">
        <f t="shared" si="17"/>
        <v>approved</v>
      </c>
      <c r="L87" s="34">
        <v>40058</v>
      </c>
      <c r="M87" s="34">
        <f t="shared" si="18"/>
        <v>40238</v>
      </c>
      <c r="O87" s="21">
        <f t="shared" si="14"/>
        <v>5530350</v>
      </c>
      <c r="P87" s="21">
        <f t="shared" si="20"/>
        <v>0</v>
      </c>
      <c r="Q87" s="21">
        <f t="shared" si="15"/>
        <v>0</v>
      </c>
      <c r="R87" s="1">
        <f t="shared" si="19"/>
        <v>102376781.37202114</v>
      </c>
      <c r="S87" s="1">
        <f t="shared" si="19"/>
        <v>85087131.37202114</v>
      </c>
      <c r="T87" s="1">
        <f t="shared" si="19"/>
        <v>283721537.2559577</v>
      </c>
    </row>
    <row r="88" spans="1:20" ht="15">
      <c r="A88" s="4" t="s">
        <v>1013</v>
      </c>
      <c r="B88" t="str">
        <f>VLOOKUP($A88,Name!$A$1:$B$1260,2,FALSE)</f>
        <v>LINDALE ISD</v>
      </c>
      <c r="C88" s="9">
        <v>40042.47361111111</v>
      </c>
      <c r="D88" s="8" t="s">
        <v>1427</v>
      </c>
      <c r="E88" s="8" t="s">
        <v>1440</v>
      </c>
      <c r="F88" s="15">
        <v>6547500</v>
      </c>
      <c r="G88" s="14">
        <f>VLOOKUP($A88,'Max '!$A$1:'Max '!$C$1236,2,FALSE)</f>
        <v>3488</v>
      </c>
      <c r="H88" s="1">
        <f>VLOOKUP($A88,'Max '!$A$1:'Max '!$C$1236,3,FALSE)</f>
        <v>6544000</v>
      </c>
      <c r="I88" s="1">
        <f t="shared" si="13"/>
        <v>6871200</v>
      </c>
      <c r="J88" s="20">
        <f t="shared" si="21"/>
        <v>6547500</v>
      </c>
      <c r="K88" t="str">
        <f t="shared" si="17"/>
        <v>approved</v>
      </c>
      <c r="L88" s="34">
        <v>40058</v>
      </c>
      <c r="M88" s="34">
        <f t="shared" si="18"/>
        <v>40238</v>
      </c>
      <c r="O88" s="21">
        <f t="shared" si="14"/>
        <v>0</v>
      </c>
      <c r="P88" s="21">
        <f t="shared" si="20"/>
        <v>0</v>
      </c>
      <c r="Q88" s="21">
        <f t="shared" si="15"/>
        <v>6547500</v>
      </c>
      <c r="R88" s="1">
        <f t="shared" si="19"/>
        <v>102376781.37202114</v>
      </c>
      <c r="S88" s="1">
        <f t="shared" si="19"/>
        <v>85087131.37202114</v>
      </c>
      <c r="T88" s="1">
        <f t="shared" si="19"/>
        <v>277174037.2559577</v>
      </c>
    </row>
    <row r="89" spans="1:20" ht="15">
      <c r="A89" s="4" t="s">
        <v>1934</v>
      </c>
      <c r="B89" t="str">
        <f>VLOOKUP($A89,Name!$A$1:$B$1260,2,FALSE)</f>
        <v>VALLEY VIEW ISD</v>
      </c>
      <c r="C89" s="9">
        <v>40042.47361111111</v>
      </c>
      <c r="D89" s="8" t="s">
        <v>1427</v>
      </c>
      <c r="E89" s="8" t="s">
        <v>1439</v>
      </c>
      <c r="F89" s="15">
        <v>1224000</v>
      </c>
      <c r="G89" s="14">
        <f>VLOOKUP($A89,'Max '!$A$1:'Max '!$C$1236,2,FALSE)</f>
        <v>666</v>
      </c>
      <c r="H89" s="1">
        <f>VLOOKUP($A89,'Max '!$A$1:'Max '!$C$1236,3,FALSE)</f>
        <v>5133000</v>
      </c>
      <c r="I89" s="1">
        <f t="shared" si="13"/>
        <v>5389650</v>
      </c>
      <c r="J89" s="20">
        <f t="shared" si="21"/>
        <v>1224000</v>
      </c>
      <c r="K89" t="str">
        <f t="shared" si="17"/>
        <v>approved</v>
      </c>
      <c r="L89" s="34">
        <v>40058</v>
      </c>
      <c r="M89" s="34">
        <f t="shared" si="18"/>
        <v>40238</v>
      </c>
      <c r="O89" s="21">
        <f t="shared" si="14"/>
        <v>0</v>
      </c>
      <c r="P89" s="21">
        <f t="shared" si="20"/>
        <v>0</v>
      </c>
      <c r="Q89" s="21">
        <f t="shared" si="15"/>
        <v>1224000</v>
      </c>
      <c r="R89" s="1">
        <f t="shared" si="19"/>
        <v>102376781.37202114</v>
      </c>
      <c r="S89" s="1">
        <f t="shared" si="19"/>
        <v>85087131.37202114</v>
      </c>
      <c r="T89" s="1">
        <f t="shared" si="19"/>
        <v>275950037.2559577</v>
      </c>
    </row>
    <row r="90" spans="1:20" ht="15">
      <c r="A90" s="4" t="s">
        <v>583</v>
      </c>
      <c r="B90" t="str">
        <f>VLOOKUP($A90,Name!$A$1:$B$1260,2,FALSE)</f>
        <v>MOODY ISD</v>
      </c>
      <c r="C90" s="9">
        <v>40042.47430555556</v>
      </c>
      <c r="D90" s="8" t="s">
        <v>1427</v>
      </c>
      <c r="E90" s="8" t="s">
        <v>1440</v>
      </c>
      <c r="F90" s="15">
        <v>5167500</v>
      </c>
      <c r="G90" s="14">
        <f>VLOOKUP($A90,'Max '!$A$1:'Max '!$C$1236,2,FALSE)</f>
        <v>742</v>
      </c>
      <c r="H90" s="1">
        <f>VLOOKUP($A90,'Max '!$A$1:'Max '!$C$1236,3,FALSE)</f>
        <v>5171000</v>
      </c>
      <c r="I90" s="1">
        <f t="shared" si="13"/>
        <v>5429550</v>
      </c>
      <c r="J90" s="20">
        <f t="shared" si="21"/>
        <v>5167500</v>
      </c>
      <c r="K90" t="str">
        <f t="shared" si="17"/>
        <v>approved</v>
      </c>
      <c r="L90" s="34">
        <v>40058</v>
      </c>
      <c r="M90" s="34">
        <f t="shared" si="18"/>
        <v>40238</v>
      </c>
      <c r="O90" s="21">
        <f t="shared" si="14"/>
        <v>0</v>
      </c>
      <c r="P90" s="21">
        <f t="shared" si="20"/>
        <v>0</v>
      </c>
      <c r="Q90" s="21">
        <f t="shared" si="15"/>
        <v>5167500</v>
      </c>
      <c r="R90" s="1">
        <f t="shared" si="19"/>
        <v>102376781.37202114</v>
      </c>
      <c r="S90" s="1">
        <f t="shared" si="19"/>
        <v>85087131.37202114</v>
      </c>
      <c r="T90" s="1">
        <f t="shared" si="19"/>
        <v>270782537.2559577</v>
      </c>
    </row>
    <row r="91" spans="1:21" ht="15">
      <c r="A91" s="4" t="s">
        <v>34</v>
      </c>
      <c r="B91" t="str">
        <f>VLOOKUP($A91,Name!$A$1:$B$1260,2,FALSE)</f>
        <v>CYPRESS-FAIRBANKS ISD</v>
      </c>
      <c r="C91" s="9">
        <v>40042.47430555556</v>
      </c>
      <c r="D91" s="8" t="s">
        <v>1444</v>
      </c>
      <c r="E91" s="8" t="s">
        <v>1439</v>
      </c>
      <c r="F91" s="15">
        <v>55142000</v>
      </c>
      <c r="G91" s="14">
        <f>VLOOKUP($A91,'Max '!$A$1:'Max '!$C$1236,2,FALSE)</f>
        <v>100685</v>
      </c>
      <c r="H91" s="1">
        <f>VLOOKUP($A91,'Max '!$A$1:'Max '!$C$1236,3,FALSE)</f>
        <v>55142500</v>
      </c>
      <c r="I91" s="1">
        <f t="shared" si="13"/>
        <v>57899625</v>
      </c>
      <c r="J91" s="20">
        <f t="shared" si="21"/>
        <v>55142000</v>
      </c>
      <c r="K91" t="str">
        <f t="shared" si="17"/>
        <v>approved</v>
      </c>
      <c r="L91" s="34">
        <v>40058</v>
      </c>
      <c r="M91" s="34">
        <f t="shared" si="18"/>
        <v>40238</v>
      </c>
      <c r="O91" s="21">
        <f t="shared" si="14"/>
        <v>0</v>
      </c>
      <c r="P91" s="21">
        <f t="shared" si="20"/>
        <v>55142000</v>
      </c>
      <c r="Q91" s="21">
        <f t="shared" si="15"/>
        <v>0</v>
      </c>
      <c r="R91" s="1">
        <f t="shared" si="19"/>
        <v>102376781.37202114</v>
      </c>
      <c r="S91" s="1">
        <f t="shared" si="19"/>
        <v>29945131.37202114</v>
      </c>
      <c r="T91" s="1">
        <f t="shared" si="19"/>
        <v>270782537.2559577</v>
      </c>
      <c r="U91" s="1"/>
    </row>
    <row r="92" spans="1:21" ht="15">
      <c r="A92" s="4" t="s">
        <v>1838</v>
      </c>
      <c r="B92" t="str">
        <f>VLOOKUP($A92,Name!$A$1:$B$1260,2,FALSE)</f>
        <v>JACKSONVILLE ISD</v>
      </c>
      <c r="C92" s="9">
        <v>40042.475</v>
      </c>
      <c r="D92" s="8" t="s">
        <v>1444</v>
      </c>
      <c r="E92" s="8" t="s">
        <v>1439</v>
      </c>
      <c r="F92" s="15">
        <v>7200000</v>
      </c>
      <c r="G92" s="14">
        <f>VLOOKUP($A92,'Max '!$A$1:'Max '!$C$1236,2,FALSE)</f>
        <v>4827</v>
      </c>
      <c r="H92" s="1">
        <f>VLOOKUP($A92,'Max '!$A$1:'Max '!$C$1236,3,FALSE)</f>
        <v>7213500</v>
      </c>
      <c r="I92" s="1">
        <f t="shared" si="13"/>
        <v>7574175</v>
      </c>
      <c r="J92" s="20">
        <f t="shared" si="21"/>
        <v>7200000</v>
      </c>
      <c r="K92" t="str">
        <f t="shared" si="17"/>
        <v>approved</v>
      </c>
      <c r="L92" s="34">
        <v>40058</v>
      </c>
      <c r="M92" s="34">
        <f t="shared" si="18"/>
        <v>40238</v>
      </c>
      <c r="O92" s="21">
        <f t="shared" si="14"/>
        <v>0</v>
      </c>
      <c r="P92" s="21">
        <f t="shared" si="20"/>
        <v>7200000</v>
      </c>
      <c r="Q92" s="21">
        <f t="shared" si="15"/>
        <v>0</v>
      </c>
      <c r="R92" s="1">
        <f t="shared" si="19"/>
        <v>102376781.37202114</v>
      </c>
      <c r="S92" s="1">
        <f t="shared" si="19"/>
        <v>22745131.37202114</v>
      </c>
      <c r="T92" s="1">
        <f t="shared" si="19"/>
        <v>270782537.2559577</v>
      </c>
      <c r="U92" s="1"/>
    </row>
    <row r="93" spans="1:21" ht="15">
      <c r="A93" s="4" t="s">
        <v>979</v>
      </c>
      <c r="B93" t="str">
        <f>VLOOKUP($A93,Name!$A$1:$B$1260,2,FALSE)</f>
        <v>HERMLEIGH ISD</v>
      </c>
      <c r="C93" s="9">
        <v>40042.479166666664</v>
      </c>
      <c r="D93" s="8" t="s">
        <v>1427</v>
      </c>
      <c r="E93" s="8" t="s">
        <v>1439</v>
      </c>
      <c r="F93" s="15">
        <v>5000000</v>
      </c>
      <c r="G93" s="14">
        <f>VLOOKUP($A93,'Max '!$A$1:'Max '!$C$1236,2,FALSE)</f>
        <v>197</v>
      </c>
      <c r="H93" s="1">
        <f>VLOOKUP($A93,'Max '!$A$1:'Max '!$C$1236,3,FALSE)</f>
        <v>5000000</v>
      </c>
      <c r="I93" s="1">
        <f t="shared" si="13"/>
        <v>5250000</v>
      </c>
      <c r="J93" s="20">
        <f t="shared" si="21"/>
        <v>5000000</v>
      </c>
      <c r="K93" t="str">
        <f t="shared" si="17"/>
        <v>approved</v>
      </c>
      <c r="L93" s="34">
        <v>40045</v>
      </c>
      <c r="M93" s="34">
        <f t="shared" si="18"/>
        <v>40225</v>
      </c>
      <c r="O93" s="21">
        <f t="shared" si="14"/>
        <v>0</v>
      </c>
      <c r="P93" s="21">
        <f t="shared" si="20"/>
        <v>0</v>
      </c>
      <c r="Q93" s="21">
        <f t="shared" si="15"/>
        <v>5000000</v>
      </c>
      <c r="R93" s="1">
        <f t="shared" si="19"/>
        <v>102376781.37202114</v>
      </c>
      <c r="S93" s="1">
        <f t="shared" si="19"/>
        <v>22745131.37202114</v>
      </c>
      <c r="T93" s="1">
        <f t="shared" si="19"/>
        <v>265782537.25595772</v>
      </c>
      <c r="U93" s="1"/>
    </row>
    <row r="94" spans="1:21" ht="15">
      <c r="A94" s="4" t="s">
        <v>2390</v>
      </c>
      <c r="B94" t="str">
        <f>VLOOKUP($A94,Name!$A$1:$B$1260,2,FALSE)</f>
        <v>S AND S CISD</v>
      </c>
      <c r="C94" s="9">
        <v>40042.479166666664</v>
      </c>
      <c r="D94" s="8" t="s">
        <v>1427</v>
      </c>
      <c r="E94" s="8" t="s">
        <v>1439</v>
      </c>
      <c r="F94" s="15">
        <v>5235000</v>
      </c>
      <c r="G94" s="14">
        <f>VLOOKUP($A94,'Max '!$A$1:'Max '!$C$1236,2,FALSE)</f>
        <v>871</v>
      </c>
      <c r="H94" s="1">
        <f>VLOOKUP($A94,'Max '!$A$1:'Max '!$C$1236,3,FALSE)</f>
        <v>5235500</v>
      </c>
      <c r="I94" s="1">
        <f t="shared" si="13"/>
        <v>5497275</v>
      </c>
      <c r="J94" s="20">
        <v>0</v>
      </c>
      <c r="K94" t="str">
        <f t="shared" si="17"/>
        <v>RETURNED</v>
      </c>
      <c r="L94" s="34" t="s">
        <v>2541</v>
      </c>
      <c r="M94" s="34" t="e">
        <f t="shared" si="18"/>
        <v>#VALUE!</v>
      </c>
      <c r="O94" s="21">
        <f t="shared" si="14"/>
        <v>0</v>
      </c>
      <c r="P94" s="21">
        <f t="shared" si="20"/>
        <v>0</v>
      </c>
      <c r="Q94" s="21">
        <f t="shared" si="15"/>
        <v>0</v>
      </c>
      <c r="R94" s="1">
        <f t="shared" si="19"/>
        <v>102376781.37202114</v>
      </c>
      <c r="S94" s="1">
        <f t="shared" si="19"/>
        <v>22745131.37202114</v>
      </c>
      <c r="T94" s="1">
        <f t="shared" si="19"/>
        <v>265782537.25595772</v>
      </c>
      <c r="U94" s="1"/>
    </row>
    <row r="95" spans="1:21" ht="15">
      <c r="A95" s="4" t="s">
        <v>32</v>
      </c>
      <c r="B95" t="str">
        <f>VLOOKUP($A95,Name!$A$1:$B$1260,2,FALSE)</f>
        <v>CROSBY ISD</v>
      </c>
      <c r="C95" s="9">
        <v>40042.48055555556</v>
      </c>
      <c r="D95" s="8" t="s">
        <v>1444</v>
      </c>
      <c r="E95" s="8" t="s">
        <v>1439</v>
      </c>
      <c r="F95" s="15">
        <v>7235000</v>
      </c>
      <c r="G95" s="14">
        <f>VLOOKUP($A95,'Max '!$A$1:'Max '!$C$1236,2,FALSE)</f>
        <v>4998</v>
      </c>
      <c r="H95" s="1">
        <f>VLOOKUP($A95,'Max '!$A$1:'Max '!$C$1236,3,FALSE)</f>
        <v>7299000</v>
      </c>
      <c r="I95" s="1">
        <f t="shared" si="13"/>
        <v>7663950</v>
      </c>
      <c r="J95" s="20">
        <f t="shared" si="21"/>
        <v>7235000</v>
      </c>
      <c r="K95" t="str">
        <f t="shared" si="17"/>
        <v>approved</v>
      </c>
      <c r="L95" s="34">
        <v>40058</v>
      </c>
      <c r="M95" s="34">
        <f t="shared" si="18"/>
        <v>40238</v>
      </c>
      <c r="O95" s="21">
        <f t="shared" si="14"/>
        <v>0</v>
      </c>
      <c r="P95" s="21">
        <f t="shared" si="20"/>
        <v>7235000</v>
      </c>
      <c r="Q95" s="21">
        <f t="shared" si="15"/>
        <v>0</v>
      </c>
      <c r="R95" s="1">
        <f t="shared" si="19"/>
        <v>102376781.37202114</v>
      </c>
      <c r="S95" s="1">
        <f t="shared" si="19"/>
        <v>15510131.372021139</v>
      </c>
      <c r="T95" s="1">
        <f t="shared" si="19"/>
        <v>265782537.25595772</v>
      </c>
      <c r="U95" s="1"/>
    </row>
    <row r="96" spans="1:21" ht="15">
      <c r="A96" s="4" t="s">
        <v>2530</v>
      </c>
      <c r="B96" t="str">
        <f>VLOOKUP($A96,Name!$A$1:$B$1260,2,FALSE)</f>
        <v>HARMONY SCIENCE ACADEMY</v>
      </c>
      <c r="C96" s="9">
        <v>40042.603472222225</v>
      </c>
      <c r="D96" s="8" t="s">
        <v>1428</v>
      </c>
      <c r="E96" s="8" t="s">
        <v>1439</v>
      </c>
      <c r="F96" s="15">
        <v>5578000</v>
      </c>
      <c r="G96" s="14">
        <f>VLOOKUP($A96,'Max '!$A$1:'Max '!$C$1236,2,FALSE)</f>
        <v>1556</v>
      </c>
      <c r="H96" s="1">
        <f>VLOOKUP($A96,'Max '!$A$1:'Max '!$C$1236,3,FALSE)</f>
        <v>5578000</v>
      </c>
      <c r="I96" s="1">
        <f t="shared" si="13"/>
        <v>5856900</v>
      </c>
      <c r="J96" s="20">
        <f t="shared" si="21"/>
        <v>5578000</v>
      </c>
      <c r="K96" t="str">
        <f t="shared" si="17"/>
        <v>approved</v>
      </c>
      <c r="L96" s="34">
        <v>40067</v>
      </c>
      <c r="M96" s="34">
        <f t="shared" si="18"/>
        <v>40247</v>
      </c>
      <c r="O96" s="21">
        <f t="shared" si="14"/>
        <v>5578000</v>
      </c>
      <c r="P96" s="21">
        <f t="shared" si="20"/>
        <v>0</v>
      </c>
      <c r="Q96" s="21">
        <f t="shared" si="15"/>
        <v>0</v>
      </c>
      <c r="R96" s="1">
        <f t="shared" si="19"/>
        <v>96798781.37202114</v>
      </c>
      <c r="S96" s="1">
        <f t="shared" si="19"/>
        <v>15510131.372021139</v>
      </c>
      <c r="T96" s="1">
        <f t="shared" si="19"/>
        <v>265782537.25595772</v>
      </c>
      <c r="U96" s="1"/>
    </row>
    <row r="97" spans="1:21" ht="15">
      <c r="A97" s="4" t="s">
        <v>1714</v>
      </c>
      <c r="B97" t="str">
        <f>VLOOKUP($A97,Name!$A$1:$B$1260,2,FALSE)</f>
        <v>HARMONY SCIENCE ACAD (COLLEGE STATION)</v>
      </c>
      <c r="C97" s="9">
        <v>40042.603472222225</v>
      </c>
      <c r="D97" s="8" t="s">
        <v>1428</v>
      </c>
      <c r="E97" s="8" t="s">
        <v>1439</v>
      </c>
      <c r="F97" s="15">
        <v>2378571</v>
      </c>
      <c r="G97" s="14">
        <f>VLOOKUP($A97,'Max '!$A$1:'Max '!$C$1236,2,FALSE)</f>
        <v>245</v>
      </c>
      <c r="H97" s="1">
        <f>VLOOKUP($A97,'Max '!$A$1:'Max '!$C$1236,3,FALSE)</f>
        <v>5000000</v>
      </c>
      <c r="I97" s="1">
        <f t="shared" si="13"/>
        <v>5250000</v>
      </c>
      <c r="J97" s="20">
        <f t="shared" si="21"/>
        <v>2378571</v>
      </c>
      <c r="K97" t="str">
        <f t="shared" si="17"/>
        <v>approved</v>
      </c>
      <c r="L97" s="34">
        <v>40067</v>
      </c>
      <c r="M97" s="34">
        <f t="shared" si="18"/>
        <v>40247</v>
      </c>
      <c r="O97" s="21">
        <f t="shared" si="14"/>
        <v>2378571</v>
      </c>
      <c r="P97" s="21">
        <f t="shared" si="20"/>
        <v>0</v>
      </c>
      <c r="Q97" s="21">
        <f t="shared" si="15"/>
        <v>0</v>
      </c>
      <c r="R97" s="1">
        <f t="shared" si="19"/>
        <v>94420210.37202114</v>
      </c>
      <c r="S97" s="1">
        <f t="shared" si="19"/>
        <v>15510131.372021139</v>
      </c>
      <c r="T97" s="1">
        <f t="shared" si="19"/>
        <v>265782537.25595772</v>
      </c>
      <c r="U97" s="1"/>
    </row>
    <row r="98" spans="1:21" ht="15">
      <c r="A98" s="4" t="s">
        <v>1067</v>
      </c>
      <c r="B98" t="str">
        <f>VLOOKUP($A98,Name!$A$1:$B$1260,2,FALSE)</f>
        <v>HARMONY SCIENCE ACAD (FORT WORTH)</v>
      </c>
      <c r="C98" s="9">
        <v>40042.603472222225</v>
      </c>
      <c r="D98" s="8" t="s">
        <v>1428</v>
      </c>
      <c r="E98" s="8" t="s">
        <v>1439</v>
      </c>
      <c r="F98" s="15">
        <v>5257500</v>
      </c>
      <c r="G98" s="14">
        <f>VLOOKUP($A98,'Max '!$A$1:'Max '!$C$1236,2,FALSE)</f>
        <v>915</v>
      </c>
      <c r="H98" s="1">
        <f>VLOOKUP($A98,'Max '!$A$1:'Max '!$C$1236,3,FALSE)</f>
        <v>5257500</v>
      </c>
      <c r="I98" s="1">
        <f t="shared" si="13"/>
        <v>5520375</v>
      </c>
      <c r="J98" s="20">
        <f t="shared" si="21"/>
        <v>5257500</v>
      </c>
      <c r="K98" t="str">
        <f t="shared" si="17"/>
        <v>approved</v>
      </c>
      <c r="L98" s="34">
        <v>40067</v>
      </c>
      <c r="M98" s="34">
        <f t="shared" si="18"/>
        <v>40247</v>
      </c>
      <c r="O98" s="21">
        <f t="shared" si="14"/>
        <v>5257500</v>
      </c>
      <c r="P98" s="21">
        <f t="shared" si="20"/>
        <v>0</v>
      </c>
      <c r="Q98" s="21">
        <f t="shared" si="15"/>
        <v>0</v>
      </c>
      <c r="R98" s="1">
        <f t="shared" si="19"/>
        <v>89162710.37202114</v>
      </c>
      <c r="S98" s="1">
        <f t="shared" si="19"/>
        <v>15510131.372021139</v>
      </c>
      <c r="T98" s="1">
        <f t="shared" si="19"/>
        <v>265782537.25595772</v>
      </c>
      <c r="U98" s="1"/>
    </row>
    <row r="99" spans="1:21" ht="15">
      <c r="A99" s="4" t="s">
        <v>14</v>
      </c>
      <c r="B99" t="str">
        <f>VLOOKUP($A99,Name!$A$1:$B$1260,2,FALSE)</f>
        <v>HARMONY SCHOOL OF INNOVATION</v>
      </c>
      <c r="C99" s="9">
        <v>40042.603472222225</v>
      </c>
      <c r="D99" s="8" t="s">
        <v>1428</v>
      </c>
      <c r="E99" s="8" t="s">
        <v>1439</v>
      </c>
      <c r="F99" s="15">
        <v>5054500</v>
      </c>
      <c r="G99" s="14">
        <f>VLOOKUP($A99,'Max '!$A$1:'Max '!$C$1236,2,FALSE)</f>
        <v>509</v>
      </c>
      <c r="H99" s="1">
        <f>VLOOKUP($A99,'Max '!$A$1:'Max '!$C$1236,3,FALSE)</f>
        <v>5054500</v>
      </c>
      <c r="I99" s="1">
        <f t="shared" si="13"/>
        <v>5307225</v>
      </c>
      <c r="J99" s="20">
        <f t="shared" si="21"/>
        <v>5054500</v>
      </c>
      <c r="K99" t="str">
        <f t="shared" si="17"/>
        <v>approved</v>
      </c>
      <c r="L99" s="34">
        <v>40067</v>
      </c>
      <c r="M99" s="34">
        <f t="shared" si="18"/>
        <v>40247</v>
      </c>
      <c r="O99" s="21">
        <f t="shared" si="14"/>
        <v>5054500</v>
      </c>
      <c r="P99" s="21">
        <f t="shared" si="20"/>
        <v>0</v>
      </c>
      <c r="Q99" s="21">
        <f t="shared" si="15"/>
        <v>0</v>
      </c>
      <c r="R99" s="1">
        <f aca="true" t="shared" si="22" ref="R99:T114">R98-O99</f>
        <v>84108210.37202114</v>
      </c>
      <c r="S99" s="1">
        <f t="shared" si="22"/>
        <v>15510131.372021139</v>
      </c>
      <c r="T99" s="1">
        <f t="shared" si="22"/>
        <v>265782537.25595772</v>
      </c>
      <c r="U99" s="1"/>
    </row>
    <row r="100" spans="1:21" ht="15">
      <c r="A100" s="4" t="s">
        <v>1179</v>
      </c>
      <c r="B100" t="str">
        <f>VLOOKUP($A100,Name!$A$1:$B$1260,2,FALSE)</f>
        <v>HARMONY SCHOOL OF SCIENCE AUSTIN</v>
      </c>
      <c r="C100" s="9">
        <v>40042.603472222225</v>
      </c>
      <c r="D100" s="8" t="s">
        <v>1428</v>
      </c>
      <c r="E100" s="8" t="s">
        <v>1439</v>
      </c>
      <c r="F100" s="15">
        <v>5011000</v>
      </c>
      <c r="G100" s="14">
        <f>VLOOKUP($A100,'Max '!$A$1:'Max '!$C$1236,2,FALSE)</f>
        <v>422</v>
      </c>
      <c r="H100" s="1">
        <f>VLOOKUP($A100,'Max '!$A$1:'Max '!$C$1236,3,FALSE)</f>
        <v>5011000</v>
      </c>
      <c r="I100" s="1">
        <f t="shared" si="13"/>
        <v>5261550</v>
      </c>
      <c r="J100" s="20">
        <f t="shared" si="21"/>
        <v>5011000</v>
      </c>
      <c r="K100" t="str">
        <f t="shared" si="17"/>
        <v>approved</v>
      </c>
      <c r="L100" s="34">
        <v>40067</v>
      </c>
      <c r="M100" s="34">
        <f t="shared" si="18"/>
        <v>40247</v>
      </c>
      <c r="O100" s="21">
        <f t="shared" si="14"/>
        <v>5011000</v>
      </c>
      <c r="P100" s="21">
        <f t="shared" si="20"/>
        <v>0</v>
      </c>
      <c r="Q100" s="21">
        <f t="shared" si="15"/>
        <v>0</v>
      </c>
      <c r="R100" s="1">
        <f t="shared" si="22"/>
        <v>79097210.37202114</v>
      </c>
      <c r="S100" s="1">
        <f t="shared" si="22"/>
        <v>15510131.372021139</v>
      </c>
      <c r="T100" s="1">
        <f t="shared" si="22"/>
        <v>265782537.25595772</v>
      </c>
      <c r="U100" s="1"/>
    </row>
    <row r="101" spans="1:21" ht="15">
      <c r="A101" s="4" t="s">
        <v>16</v>
      </c>
      <c r="B101" t="str">
        <f>VLOOKUP($A101,Name!$A$1:$B$1260,2,FALSE)</f>
        <v>HARMONY SCHOOL OF EXCELLENCE</v>
      </c>
      <c r="C101" s="9">
        <v>40042.603472222225</v>
      </c>
      <c r="D101" s="8" t="s">
        <v>1428</v>
      </c>
      <c r="E101" s="8" t="s">
        <v>1439</v>
      </c>
      <c r="F101" s="15">
        <v>5101500</v>
      </c>
      <c r="G101" s="14">
        <f>VLOOKUP($A101,'Max '!$A$1:'Max '!$C$1236,2,FALSE)</f>
        <v>603</v>
      </c>
      <c r="H101" s="1">
        <f>VLOOKUP($A101,'Max '!$A$1:'Max '!$C$1236,3,FALSE)</f>
        <v>5101500</v>
      </c>
      <c r="I101" s="1">
        <f t="shared" si="13"/>
        <v>5356575</v>
      </c>
      <c r="J101" s="20">
        <v>0</v>
      </c>
      <c r="K101" t="str">
        <f t="shared" si="17"/>
        <v>RETURNED</v>
      </c>
      <c r="L101" s="34" t="s">
        <v>2541</v>
      </c>
      <c r="M101" s="34" t="e">
        <f t="shared" si="18"/>
        <v>#VALUE!</v>
      </c>
      <c r="O101" s="21">
        <f t="shared" si="14"/>
        <v>0</v>
      </c>
      <c r="P101" s="21">
        <f t="shared" si="20"/>
        <v>0</v>
      </c>
      <c r="Q101" s="21">
        <f t="shared" si="15"/>
        <v>0</v>
      </c>
      <c r="R101" s="1">
        <f t="shared" si="22"/>
        <v>79097210.37202114</v>
      </c>
      <c r="S101" s="1">
        <f t="shared" si="22"/>
        <v>15510131.372021139</v>
      </c>
      <c r="T101" s="1">
        <f t="shared" si="22"/>
        <v>265782537.25595772</v>
      </c>
      <c r="U101" s="1"/>
    </row>
    <row r="102" spans="1:21" ht="15">
      <c r="A102" s="4" t="s">
        <v>1612</v>
      </c>
      <c r="B102" t="str">
        <f>VLOOKUP($A102,Name!$A$1:$B$1260,2,FALSE)</f>
        <v>HARMONY SCIENCE ACAD (SAN ANTONIO)</v>
      </c>
      <c r="C102" s="9">
        <v>40042.603472222225</v>
      </c>
      <c r="D102" s="8" t="s">
        <v>1428</v>
      </c>
      <c r="E102" s="8" t="s">
        <v>1439</v>
      </c>
      <c r="F102" s="15">
        <v>5092500</v>
      </c>
      <c r="G102" s="14">
        <f>VLOOKUP($A102,'Max '!$A$1:'Max '!$C$1236,2,FALSE)</f>
        <v>585</v>
      </c>
      <c r="H102" s="1">
        <f>VLOOKUP($A102,'Max '!$A$1:'Max '!$C$1236,3,FALSE)</f>
        <v>5092500</v>
      </c>
      <c r="I102" s="1">
        <f t="shared" si="13"/>
        <v>5347125</v>
      </c>
      <c r="J102" s="20">
        <f t="shared" si="21"/>
        <v>5092500</v>
      </c>
      <c r="K102" t="str">
        <f t="shared" si="17"/>
        <v>approved</v>
      </c>
      <c r="L102" s="34">
        <v>40067</v>
      </c>
      <c r="M102" s="34">
        <f t="shared" si="18"/>
        <v>40247</v>
      </c>
      <c r="O102" s="21">
        <f t="shared" si="14"/>
        <v>5092500</v>
      </c>
      <c r="P102" s="21">
        <f t="shared" si="20"/>
        <v>0</v>
      </c>
      <c r="Q102" s="21">
        <f t="shared" si="15"/>
        <v>0</v>
      </c>
      <c r="R102" s="1">
        <f t="shared" si="22"/>
        <v>74004710.37202114</v>
      </c>
      <c r="S102" s="1">
        <f t="shared" si="22"/>
        <v>15510131.372021139</v>
      </c>
      <c r="T102" s="1">
        <f t="shared" si="22"/>
        <v>265782537.25595772</v>
      </c>
      <c r="U102" s="1"/>
    </row>
    <row r="103" spans="1:21" ht="15">
      <c r="A103" s="4" t="s">
        <v>510</v>
      </c>
      <c r="B103" t="str">
        <f>VLOOKUP($A103,Name!$A$1:$B$1260,2,FALSE)</f>
        <v>HARMONY SCIENCE ACAD (LUBBOCK)</v>
      </c>
      <c r="C103" s="9">
        <v>40042.603472222225</v>
      </c>
      <c r="D103" s="8" t="s">
        <v>1428</v>
      </c>
      <c r="E103" s="8" t="s">
        <v>1439</v>
      </c>
      <c r="F103" s="15">
        <v>1438776</v>
      </c>
      <c r="G103" s="14">
        <f>VLOOKUP($A103,'Max '!$A$1:'Max '!$C$1236,2,FALSE)</f>
        <v>309</v>
      </c>
      <c r="H103" s="1">
        <f>VLOOKUP($A103,'Max '!$A$1:'Max '!$C$1236,3,FALSE)</f>
        <v>5000000</v>
      </c>
      <c r="I103" s="1">
        <f t="shared" si="13"/>
        <v>5250000</v>
      </c>
      <c r="J103" s="20">
        <f t="shared" si="21"/>
        <v>1438776</v>
      </c>
      <c r="K103" t="str">
        <f t="shared" si="17"/>
        <v>approved</v>
      </c>
      <c r="L103" s="34">
        <v>40067</v>
      </c>
      <c r="M103" s="34">
        <f t="shared" si="18"/>
        <v>40247</v>
      </c>
      <c r="O103" s="21">
        <f t="shared" si="14"/>
        <v>1438776</v>
      </c>
      <c r="P103" s="21">
        <f t="shared" si="20"/>
        <v>0</v>
      </c>
      <c r="Q103" s="21">
        <f t="shared" si="15"/>
        <v>0</v>
      </c>
      <c r="R103" s="1">
        <f t="shared" si="22"/>
        <v>72565934.37202114</v>
      </c>
      <c r="S103" s="1">
        <f t="shared" si="22"/>
        <v>15510131.372021139</v>
      </c>
      <c r="T103" s="1">
        <f t="shared" si="22"/>
        <v>265782537.25595772</v>
      </c>
      <c r="U103" s="1"/>
    </row>
    <row r="104" spans="1:21" ht="15">
      <c r="A104" s="4" t="s">
        <v>24</v>
      </c>
      <c r="B104" t="str">
        <f>VLOOKUP($A104,Name!$A$1:$B$1260,2,FALSE)</f>
        <v>HARMONY SCHOOL OF SCIENCE - HOUSTON</v>
      </c>
      <c r="C104" s="9">
        <v>40042.604166666664</v>
      </c>
      <c r="D104" s="8" t="s">
        <v>1428</v>
      </c>
      <c r="E104" s="8" t="s">
        <v>1439</v>
      </c>
      <c r="F104" s="15">
        <v>5000000</v>
      </c>
      <c r="G104" s="14">
        <f>VLOOKUP($A104,'Max '!$A$1:'Max '!$C$1236,2,FALSE)</f>
        <v>340</v>
      </c>
      <c r="H104" s="1">
        <f>VLOOKUP($A104,'Max '!$A$1:'Max '!$C$1236,3,FALSE)</f>
        <v>5000000</v>
      </c>
      <c r="I104" s="1">
        <f t="shared" si="13"/>
        <v>5250000</v>
      </c>
      <c r="J104" s="20">
        <f t="shared" si="21"/>
        <v>5000000</v>
      </c>
      <c r="K104" t="str">
        <f t="shared" si="17"/>
        <v>approved</v>
      </c>
      <c r="L104" s="34">
        <v>40067</v>
      </c>
      <c r="M104" s="34">
        <f t="shared" si="18"/>
        <v>40247</v>
      </c>
      <c r="O104" s="21">
        <f t="shared" si="14"/>
        <v>5000000</v>
      </c>
      <c r="P104" s="21">
        <f t="shared" si="20"/>
        <v>0</v>
      </c>
      <c r="Q104" s="21">
        <f t="shared" si="15"/>
        <v>0</v>
      </c>
      <c r="R104" s="1">
        <f t="shared" si="22"/>
        <v>67565934.37202114</v>
      </c>
      <c r="S104" s="1">
        <f t="shared" si="22"/>
        <v>15510131.372021139</v>
      </c>
      <c r="T104" s="1">
        <f t="shared" si="22"/>
        <v>265782537.25595772</v>
      </c>
      <c r="U104" s="1"/>
    </row>
    <row r="105" spans="1:21" ht="15">
      <c r="A105" s="4" t="s">
        <v>1610</v>
      </c>
      <c r="B105" t="str">
        <f>VLOOKUP($A105,Name!$A$1:$B$1260,2,FALSE)</f>
        <v>SCHOOL OF SCIENCE AND TECHNOLOGY</v>
      </c>
      <c r="C105" s="9">
        <v>40042.62291666667</v>
      </c>
      <c r="D105" s="8" t="s">
        <v>1428</v>
      </c>
      <c r="E105" s="8" t="s">
        <v>1439</v>
      </c>
      <c r="F105" s="15">
        <v>5000000</v>
      </c>
      <c r="G105" s="14">
        <f>VLOOKUP($A105,'Max '!$A$1:'Max '!$C$1236,2,FALSE)</f>
        <v>400</v>
      </c>
      <c r="H105" s="1">
        <f>VLOOKUP($A105,'Max '!$A$1:'Max '!$C$1236,3,FALSE)</f>
        <v>5000000</v>
      </c>
      <c r="I105" s="1">
        <f t="shared" si="13"/>
        <v>5250000</v>
      </c>
      <c r="J105" s="20">
        <f t="shared" si="21"/>
        <v>5000000</v>
      </c>
      <c r="K105" t="str">
        <f t="shared" si="17"/>
        <v>approved</v>
      </c>
      <c r="L105" s="34">
        <v>40067</v>
      </c>
      <c r="M105" s="34">
        <f t="shared" si="18"/>
        <v>40247</v>
      </c>
      <c r="O105" s="21">
        <f t="shared" si="14"/>
        <v>5000000</v>
      </c>
      <c r="P105" s="21">
        <f t="shared" si="20"/>
        <v>0</v>
      </c>
      <c r="Q105" s="21">
        <f t="shared" si="15"/>
        <v>0</v>
      </c>
      <c r="R105" s="1">
        <f t="shared" si="22"/>
        <v>62565934.37202114</v>
      </c>
      <c r="S105" s="1">
        <f t="shared" si="22"/>
        <v>15510131.372021139</v>
      </c>
      <c r="T105" s="1">
        <f t="shared" si="22"/>
        <v>265782537.25595772</v>
      </c>
      <c r="U105" s="1"/>
    </row>
    <row r="106" spans="1:21" s="38" customFormat="1" ht="15">
      <c r="A106" s="37" t="s">
        <v>1702</v>
      </c>
      <c r="B106" s="38" t="str">
        <f>VLOOKUP($A106,Name!$A$1:$B$1260,2,FALSE)</f>
        <v>BRAZOSPORT ISD</v>
      </c>
      <c r="C106" s="39">
        <v>40043.60902777778</v>
      </c>
      <c r="D106" s="40" t="s">
        <v>1444</v>
      </c>
      <c r="E106" s="40" t="s">
        <v>1439</v>
      </c>
      <c r="F106" s="41">
        <v>11280000</v>
      </c>
      <c r="G106" s="42">
        <f>VLOOKUP($A106,'Max '!$A$1:'Max '!$C$1236,2,FALSE)</f>
        <v>12960</v>
      </c>
      <c r="H106" s="43">
        <f>VLOOKUP($A106,'Max '!$A$1:'Max '!$C$1236,3,FALSE)</f>
        <v>11280000</v>
      </c>
      <c r="I106" s="43">
        <f t="shared" si="13"/>
        <v>11844000</v>
      </c>
      <c r="J106" s="44">
        <f t="shared" si="21"/>
        <v>11280000</v>
      </c>
      <c r="K106" s="45" t="str">
        <f t="shared" si="17"/>
        <v>approved</v>
      </c>
      <c r="L106" s="46">
        <v>40067</v>
      </c>
      <c r="M106" s="46">
        <f t="shared" si="18"/>
        <v>40247</v>
      </c>
      <c r="O106" s="47">
        <f t="shared" si="14"/>
        <v>0</v>
      </c>
      <c r="P106" s="47">
        <f t="shared" si="20"/>
        <v>11280000</v>
      </c>
      <c r="Q106" s="47">
        <f t="shared" si="15"/>
        <v>0</v>
      </c>
      <c r="R106" s="43">
        <f t="shared" si="22"/>
        <v>62565934.37202114</v>
      </c>
      <c r="S106" s="43">
        <f t="shared" si="22"/>
        <v>4230131.372021139</v>
      </c>
      <c r="T106" s="43">
        <f t="shared" si="22"/>
        <v>265782537.25595772</v>
      </c>
      <c r="U106" s="43"/>
    </row>
    <row r="107" spans="1:21" s="45" customFormat="1" ht="15">
      <c r="A107" s="48" t="s">
        <v>54</v>
      </c>
      <c r="B107" s="45" t="str">
        <f>VLOOKUP($A107,Name!$A$1:$B$1260,2,FALSE)</f>
        <v>PASADENA ISD</v>
      </c>
      <c r="C107" s="49">
        <v>40043.60972222222</v>
      </c>
      <c r="D107" s="50" t="s">
        <v>1444</v>
      </c>
      <c r="E107" s="50" t="s">
        <v>1440</v>
      </c>
      <c r="F107" s="51">
        <v>30586000</v>
      </c>
      <c r="G107" s="52">
        <f>VLOOKUP($A107,'Max '!$A$1:'Max '!$C$1236,2,FALSE)</f>
        <v>51578</v>
      </c>
      <c r="H107" s="53">
        <f>VLOOKUP($A107,'Max '!$A$1:'Max '!$C$1236,3,FALSE)</f>
        <v>30589000</v>
      </c>
      <c r="I107" s="53">
        <f t="shared" si="13"/>
        <v>32118450</v>
      </c>
      <c r="J107" s="54">
        <v>0</v>
      </c>
      <c r="K107" s="45" t="s">
        <v>2543</v>
      </c>
      <c r="L107" s="46" t="s">
        <v>2541</v>
      </c>
      <c r="M107" s="46" t="e">
        <f t="shared" si="18"/>
        <v>#VALUE!</v>
      </c>
      <c r="O107" s="55">
        <f t="shared" si="14"/>
        <v>0</v>
      </c>
      <c r="P107" s="55">
        <f t="shared" si="20"/>
        <v>0</v>
      </c>
      <c r="Q107" s="55">
        <f t="shared" si="15"/>
        <v>0</v>
      </c>
      <c r="R107" s="53">
        <f t="shared" si="22"/>
        <v>62565934.37202114</v>
      </c>
      <c r="S107" s="53">
        <f t="shared" si="22"/>
        <v>4230131.372021139</v>
      </c>
      <c r="T107" s="53">
        <f t="shared" si="22"/>
        <v>265782537.25595772</v>
      </c>
      <c r="U107" s="53"/>
    </row>
    <row r="108" spans="1:21" ht="15">
      <c r="A108" s="4" t="s">
        <v>306</v>
      </c>
      <c r="B108" t="str">
        <f>VLOOKUP($A108,Name!$A$1:$B$1260,2,FALSE)</f>
        <v>SABINE PASS ISD</v>
      </c>
      <c r="C108" s="9">
        <v>40043.61041666667</v>
      </c>
      <c r="D108" s="8" t="s">
        <v>1444</v>
      </c>
      <c r="E108" s="8" t="s">
        <v>1439</v>
      </c>
      <c r="F108" s="15">
        <v>5000000</v>
      </c>
      <c r="G108" s="14">
        <f>VLOOKUP($A108,'Max '!$A$1:'Max '!$C$1236,2,FALSE)</f>
        <v>255</v>
      </c>
      <c r="H108" s="1">
        <f>VLOOKUP($A108,'Max '!$A$1:'Max '!$C$1236,3,FALSE)</f>
        <v>5000000</v>
      </c>
      <c r="I108" s="1">
        <f t="shared" si="13"/>
        <v>5250000</v>
      </c>
      <c r="J108" s="20">
        <f t="shared" si="21"/>
        <v>5000000</v>
      </c>
      <c r="K108" t="str">
        <f t="shared" si="17"/>
        <v>approved</v>
      </c>
      <c r="L108" s="34">
        <v>40067</v>
      </c>
      <c r="M108" s="34">
        <f t="shared" si="18"/>
        <v>40247</v>
      </c>
      <c r="O108" s="21">
        <f t="shared" si="14"/>
        <v>0</v>
      </c>
      <c r="P108" s="21">
        <f t="shared" si="20"/>
        <v>5000000</v>
      </c>
      <c r="Q108" s="21">
        <f t="shared" si="15"/>
        <v>0</v>
      </c>
      <c r="R108" s="1">
        <f t="shared" si="22"/>
        <v>62565934.37202114</v>
      </c>
      <c r="S108" s="1">
        <f t="shared" si="22"/>
        <v>-769868.6279788613</v>
      </c>
      <c r="T108" s="1">
        <f t="shared" si="22"/>
        <v>265782537.25595772</v>
      </c>
      <c r="U108" s="1"/>
    </row>
    <row r="109" spans="1:21" ht="15">
      <c r="A109" s="4" t="s">
        <v>1113</v>
      </c>
      <c r="B109" t="str">
        <f>VLOOKUP($A109,Name!$A$1:$B$1260,2,FALSE)</f>
        <v>TRENT ISD</v>
      </c>
      <c r="C109" s="9">
        <v>40043.61111111111</v>
      </c>
      <c r="D109" s="8" t="s">
        <v>1427</v>
      </c>
      <c r="E109" s="8" t="s">
        <v>1439</v>
      </c>
      <c r="F109" s="15">
        <v>1785000</v>
      </c>
      <c r="G109" s="14">
        <f>VLOOKUP($A109,'Max '!$A$1:'Max '!$C$1236,2,FALSE)</f>
        <v>205</v>
      </c>
      <c r="H109" s="1">
        <f>VLOOKUP($A109,'Max '!$A$1:'Max '!$C$1236,3,FALSE)</f>
        <v>5000000</v>
      </c>
      <c r="I109" s="1">
        <f t="shared" si="13"/>
        <v>5250000</v>
      </c>
      <c r="J109" s="20">
        <v>0</v>
      </c>
      <c r="K109" t="str">
        <f t="shared" si="17"/>
        <v>RETURNED</v>
      </c>
      <c r="L109" s="34" t="s">
        <v>2541</v>
      </c>
      <c r="M109" s="34" t="e">
        <f t="shared" si="18"/>
        <v>#VALUE!</v>
      </c>
      <c r="O109" s="21">
        <f t="shared" si="14"/>
        <v>0</v>
      </c>
      <c r="P109" s="21">
        <f t="shared" si="20"/>
        <v>0</v>
      </c>
      <c r="Q109" s="21">
        <f t="shared" si="15"/>
        <v>0</v>
      </c>
      <c r="R109" s="1">
        <f t="shared" si="22"/>
        <v>62565934.37202114</v>
      </c>
      <c r="S109" s="1">
        <f t="shared" si="22"/>
        <v>-769868.6279788613</v>
      </c>
      <c r="T109" s="1">
        <f t="shared" si="22"/>
        <v>265782537.25595772</v>
      </c>
      <c r="U109" s="1"/>
    </row>
    <row r="110" spans="1:21" ht="15">
      <c r="A110" s="4" t="s">
        <v>1518</v>
      </c>
      <c r="B110" t="str">
        <f>VLOOKUP($A110,Name!$A$1:$B$1260,2,FALSE)</f>
        <v>BANDERA ISD</v>
      </c>
      <c r="C110" s="9">
        <v>40044.501388888886</v>
      </c>
      <c r="D110" s="8" t="s">
        <v>1427</v>
      </c>
      <c r="E110" s="8" t="s">
        <v>1439</v>
      </c>
      <c r="F110" s="15">
        <v>6054500</v>
      </c>
      <c r="G110" s="14">
        <f>VLOOKUP($A110,'Max '!$A$1:'Max '!$C$1236,2,FALSE)</f>
        <v>2509</v>
      </c>
      <c r="H110" s="1">
        <f>VLOOKUP($A110,'Max '!$A$1:'Max '!$C$1236,3,FALSE)</f>
        <v>6054500</v>
      </c>
      <c r="I110" s="1">
        <f t="shared" si="13"/>
        <v>6357225</v>
      </c>
      <c r="J110" s="20">
        <v>0</v>
      </c>
      <c r="K110" t="str">
        <f t="shared" si="17"/>
        <v>RETURNED</v>
      </c>
      <c r="L110" s="34" t="s">
        <v>2541</v>
      </c>
      <c r="M110" s="34" t="e">
        <f t="shared" si="18"/>
        <v>#VALUE!</v>
      </c>
      <c r="O110" s="21">
        <f t="shared" si="14"/>
        <v>0</v>
      </c>
      <c r="P110" s="21">
        <f t="shared" si="20"/>
        <v>0</v>
      </c>
      <c r="Q110" s="21">
        <f t="shared" si="15"/>
        <v>0</v>
      </c>
      <c r="R110" s="1">
        <f t="shared" si="22"/>
        <v>62565934.37202114</v>
      </c>
      <c r="S110" s="1">
        <f t="shared" si="22"/>
        <v>-769868.6279788613</v>
      </c>
      <c r="T110" s="1">
        <f t="shared" si="22"/>
        <v>265782537.25595772</v>
      </c>
      <c r="U110" s="1"/>
    </row>
    <row r="111" spans="1:21" ht="15">
      <c r="A111" s="4" t="s">
        <v>1916</v>
      </c>
      <c r="B111" t="str">
        <f>VLOOKUP($A111,Name!$A$1:$B$1260,2,FALSE)</f>
        <v>COMAL ISD</v>
      </c>
      <c r="C111" s="9">
        <v>40044.501388888886</v>
      </c>
      <c r="D111" s="8" t="s">
        <v>1427</v>
      </c>
      <c r="E111" s="8" t="s">
        <v>1439</v>
      </c>
      <c r="F111" s="15">
        <v>14965200</v>
      </c>
      <c r="G111" s="14">
        <f>VLOOKUP($A111,'Max '!$A$1:'Max '!$C$1236,2,FALSE)</f>
        <v>16051</v>
      </c>
      <c r="H111" s="1">
        <f>VLOOKUP($A111,'Max '!$A$1:'Max '!$C$1236,3,FALSE)</f>
        <v>12825500</v>
      </c>
      <c r="I111" s="1">
        <f t="shared" si="13"/>
        <v>13466775</v>
      </c>
      <c r="J111" s="20">
        <v>0</v>
      </c>
      <c r="K111" t="str">
        <f t="shared" si="17"/>
        <v>RETURNED</v>
      </c>
      <c r="L111" s="34" t="s">
        <v>2541</v>
      </c>
      <c r="M111" s="34" t="e">
        <f t="shared" si="18"/>
        <v>#VALUE!</v>
      </c>
      <c r="O111" s="21">
        <f t="shared" si="14"/>
        <v>0</v>
      </c>
      <c r="P111" s="21">
        <f t="shared" si="20"/>
        <v>0</v>
      </c>
      <c r="Q111" s="21">
        <f t="shared" si="15"/>
        <v>0</v>
      </c>
      <c r="R111" s="1">
        <f t="shared" si="22"/>
        <v>62565934.37202114</v>
      </c>
      <c r="S111" s="1">
        <f t="shared" si="22"/>
        <v>-769868.6279788613</v>
      </c>
      <c r="T111" s="1">
        <f t="shared" si="22"/>
        <v>265782537.25595772</v>
      </c>
      <c r="U111" s="1"/>
    </row>
    <row r="112" spans="1:21" ht="15">
      <c r="A112" s="4" t="s">
        <v>160</v>
      </c>
      <c r="B112" t="str">
        <f>VLOOKUP($A112,Name!$A$1:$B$1260,2,FALSE)</f>
        <v>MOUNT CALM ISD</v>
      </c>
      <c r="C112" s="9">
        <v>40044.50208333333</v>
      </c>
      <c r="D112" s="8" t="s">
        <v>1427</v>
      </c>
      <c r="E112" s="8" t="s">
        <v>1439</v>
      </c>
      <c r="F112" s="15">
        <v>1500000</v>
      </c>
      <c r="G112" s="14">
        <f>VLOOKUP($A112,'Max '!$A$1:'Max '!$C$1236,2,FALSE)</f>
        <v>141</v>
      </c>
      <c r="H112" s="1">
        <f>VLOOKUP($A112,'Max '!$A$1:'Max '!$C$1236,3,FALSE)</f>
        <v>5000000</v>
      </c>
      <c r="I112" s="1">
        <f t="shared" si="13"/>
        <v>5250000</v>
      </c>
      <c r="J112" s="20">
        <f t="shared" si="21"/>
        <v>1500000</v>
      </c>
      <c r="K112" t="str">
        <f t="shared" si="17"/>
        <v>approved</v>
      </c>
      <c r="L112" s="34">
        <v>40067</v>
      </c>
      <c r="M112" s="34">
        <f t="shared" si="18"/>
        <v>40247</v>
      </c>
      <c r="O112" s="21">
        <f t="shared" si="14"/>
        <v>0</v>
      </c>
      <c r="P112" s="21">
        <f t="shared" si="20"/>
        <v>0</v>
      </c>
      <c r="Q112" s="21">
        <f t="shared" si="15"/>
        <v>1500000</v>
      </c>
      <c r="R112" s="1">
        <f t="shared" si="22"/>
        <v>62565934.37202114</v>
      </c>
      <c r="S112" s="1">
        <f t="shared" si="22"/>
        <v>-769868.6279788613</v>
      </c>
      <c r="T112" s="1">
        <f t="shared" si="22"/>
        <v>264282537.25595772</v>
      </c>
      <c r="U112" s="1"/>
    </row>
    <row r="113" spans="1:21" s="45" customFormat="1" ht="15">
      <c r="A113" s="48" t="s">
        <v>683</v>
      </c>
      <c r="B113" s="45" t="str">
        <f>VLOOKUP($A113,Name!$A$1:$B$1260,2,FALSE)</f>
        <v>NEW CANEY ISD</v>
      </c>
      <c r="C113" s="49">
        <v>40044.50277777778</v>
      </c>
      <c r="D113" s="50" t="s">
        <v>1444</v>
      </c>
      <c r="E113" s="50" t="s">
        <v>1439</v>
      </c>
      <c r="F113" s="51">
        <v>9360000</v>
      </c>
      <c r="G113" s="52">
        <f>VLOOKUP($A113,'Max '!$A$1:'Max '!$C$1236,2,FALSE)</f>
        <v>9122</v>
      </c>
      <c r="H113" s="53">
        <f>VLOOKUP($A113,'Max '!$A$1:'Max '!$C$1236,3,FALSE)</f>
        <v>9361000</v>
      </c>
      <c r="I113" s="53">
        <f t="shared" si="13"/>
        <v>9829050</v>
      </c>
      <c r="J113" s="54">
        <f t="shared" si="21"/>
        <v>9360000</v>
      </c>
      <c r="K113" s="45" t="str">
        <f t="shared" si="17"/>
        <v>approved</v>
      </c>
      <c r="L113" s="46">
        <v>40067</v>
      </c>
      <c r="M113" s="46">
        <f t="shared" si="18"/>
        <v>40247</v>
      </c>
      <c r="O113" s="55">
        <f t="shared" si="14"/>
        <v>0</v>
      </c>
      <c r="P113" s="55">
        <f t="shared" si="20"/>
        <v>9360000</v>
      </c>
      <c r="Q113" s="55">
        <f t="shared" si="15"/>
        <v>0</v>
      </c>
      <c r="R113" s="53">
        <f t="shared" si="22"/>
        <v>62565934.37202114</v>
      </c>
      <c r="S113" s="53">
        <f t="shared" si="22"/>
        <v>-10129868.627978861</v>
      </c>
      <c r="T113" s="53">
        <f t="shared" si="22"/>
        <v>264282537.25595772</v>
      </c>
      <c r="U113" s="53"/>
    </row>
    <row r="114" spans="1:21" ht="15">
      <c r="A114" s="4" t="s">
        <v>967</v>
      </c>
      <c r="B114" t="str">
        <f>VLOOKUP($A114,Name!$A$1:$B$1260,2,FALSE)</f>
        <v>SINTON ISD</v>
      </c>
      <c r="C114" s="9">
        <v>40044.50277777778</v>
      </c>
      <c r="D114" s="8" t="s">
        <v>1427</v>
      </c>
      <c r="E114" s="8" t="s">
        <v>1439</v>
      </c>
      <c r="F114" s="15">
        <v>5667000</v>
      </c>
      <c r="G114" s="14">
        <f>VLOOKUP($A114,'Max '!$A$1:'Max '!$C$1236,2,FALSE)</f>
        <v>2162</v>
      </c>
      <c r="H114" s="1">
        <f>VLOOKUP($A114,'Max '!$A$1:'Max '!$C$1236,3,FALSE)</f>
        <v>5881000</v>
      </c>
      <c r="I114" s="1">
        <f t="shared" si="13"/>
        <v>6175050</v>
      </c>
      <c r="J114" s="20">
        <f t="shared" si="21"/>
        <v>5667000</v>
      </c>
      <c r="K114" t="str">
        <f t="shared" si="17"/>
        <v>approved</v>
      </c>
      <c r="L114" s="34">
        <v>40067</v>
      </c>
      <c r="M114" s="34">
        <f t="shared" si="18"/>
        <v>40247</v>
      </c>
      <c r="O114" s="21">
        <f t="shared" si="14"/>
        <v>0</v>
      </c>
      <c r="P114" s="21">
        <f t="shared" si="20"/>
        <v>0</v>
      </c>
      <c r="Q114" s="21">
        <f t="shared" si="15"/>
        <v>5667000</v>
      </c>
      <c r="R114" s="1">
        <f t="shared" si="22"/>
        <v>62565934.37202114</v>
      </c>
      <c r="S114" s="1">
        <f t="shared" si="22"/>
        <v>-10129868.627978861</v>
      </c>
      <c r="T114" s="1">
        <f t="shared" si="22"/>
        <v>258615537.25595772</v>
      </c>
      <c r="U114" s="1"/>
    </row>
    <row r="115" spans="1:21" ht="15">
      <c r="A115" s="4" t="s">
        <v>1292</v>
      </c>
      <c r="B115" t="str">
        <f>VLOOKUP($A115,Name!$A$1:$B$1260,2,FALSE)</f>
        <v>BRENHAM ISD</v>
      </c>
      <c r="C115" s="9">
        <v>40044.50277777778</v>
      </c>
      <c r="D115" s="8" t="s">
        <v>1444</v>
      </c>
      <c r="E115" s="8" t="s">
        <v>1439</v>
      </c>
      <c r="F115" s="15">
        <v>7278500</v>
      </c>
      <c r="G115" s="14">
        <f>VLOOKUP($A115,'Max '!$A$1:'Max '!$C$1236,2,FALSE)</f>
        <v>4957</v>
      </c>
      <c r="H115" s="1">
        <f>VLOOKUP($A115,'Max '!$A$1:'Max '!$C$1236,3,FALSE)</f>
        <v>7278500</v>
      </c>
      <c r="I115" s="1">
        <f t="shared" si="13"/>
        <v>7642425</v>
      </c>
      <c r="J115" s="20">
        <f t="shared" si="21"/>
        <v>7278500</v>
      </c>
      <c r="K115" t="str">
        <f t="shared" si="17"/>
        <v>approved</v>
      </c>
      <c r="L115" s="34">
        <v>40081</v>
      </c>
      <c r="M115" s="34">
        <f t="shared" si="18"/>
        <v>40261</v>
      </c>
      <c r="O115" s="21">
        <f t="shared" si="14"/>
        <v>0</v>
      </c>
      <c r="P115" s="21">
        <f t="shared" si="20"/>
        <v>7278500</v>
      </c>
      <c r="Q115" s="21">
        <f t="shared" si="15"/>
        <v>0</v>
      </c>
      <c r="R115" s="1">
        <f aca="true" t="shared" si="23" ref="R115:T130">R114-O115</f>
        <v>62565934.37202114</v>
      </c>
      <c r="S115" s="1">
        <f t="shared" si="23"/>
        <v>-17408368.62797886</v>
      </c>
      <c r="T115" s="1">
        <f t="shared" si="23"/>
        <v>258615537.25595772</v>
      </c>
      <c r="U115" s="1"/>
    </row>
    <row r="116" spans="1:21" ht="15">
      <c r="A116" s="4" t="s">
        <v>1878</v>
      </c>
      <c r="B116" t="str">
        <f>VLOOKUP($A116,Name!$A$1:$B$1260,2,FALSE)</f>
        <v>CELINA ISD</v>
      </c>
      <c r="C116" s="9">
        <v>40044.50347222222</v>
      </c>
      <c r="D116" s="8" t="s">
        <v>1427</v>
      </c>
      <c r="E116" s="8" t="s">
        <v>1440</v>
      </c>
      <c r="F116" s="15">
        <v>5724500</v>
      </c>
      <c r="G116" s="14">
        <f>VLOOKUP($A116,'Max '!$A$1:'Max '!$C$1236,2,FALSE)</f>
        <v>1849</v>
      </c>
      <c r="H116" s="1">
        <f>VLOOKUP($A116,'Max '!$A$1:'Max '!$C$1236,3,FALSE)</f>
        <v>5724500</v>
      </c>
      <c r="I116" s="1">
        <f t="shared" si="13"/>
        <v>6010725</v>
      </c>
      <c r="J116" s="20">
        <f t="shared" si="21"/>
        <v>5724500</v>
      </c>
      <c r="K116" t="str">
        <f t="shared" si="17"/>
        <v>approved</v>
      </c>
      <c r="L116" s="34">
        <v>40081</v>
      </c>
      <c r="M116" s="34">
        <f t="shared" si="18"/>
        <v>40261</v>
      </c>
      <c r="O116" s="21">
        <f t="shared" si="14"/>
        <v>0</v>
      </c>
      <c r="P116" s="21">
        <f t="shared" si="20"/>
        <v>0</v>
      </c>
      <c r="Q116" s="21">
        <f t="shared" si="15"/>
        <v>5724500</v>
      </c>
      <c r="R116" s="1">
        <f t="shared" si="23"/>
        <v>62565934.37202114</v>
      </c>
      <c r="S116" s="1">
        <f t="shared" si="23"/>
        <v>-17408368.62797886</v>
      </c>
      <c r="T116" s="1">
        <f t="shared" si="23"/>
        <v>252891037.25595772</v>
      </c>
      <c r="U116" s="1"/>
    </row>
    <row r="117" spans="1:21" ht="15">
      <c r="A117" s="4" t="s">
        <v>2088</v>
      </c>
      <c r="B117" t="str">
        <f>VLOOKUP($A117,Name!$A$1:$B$1260,2,FALSE)</f>
        <v>COOPER ISD</v>
      </c>
      <c r="C117" s="9">
        <v>40044.50347222222</v>
      </c>
      <c r="D117" s="8" t="s">
        <v>1427</v>
      </c>
      <c r="E117" s="8" t="s">
        <v>1439</v>
      </c>
      <c r="F117" s="15">
        <v>4700000</v>
      </c>
      <c r="G117" s="14">
        <f>VLOOKUP($A117,'Max '!$A$1:'Max '!$C$1236,2,FALSE)</f>
        <v>852</v>
      </c>
      <c r="H117" s="1">
        <f>VLOOKUP($A117,'Max '!$A$1:'Max '!$C$1236,3,FALSE)</f>
        <v>5226000</v>
      </c>
      <c r="I117" s="1">
        <f t="shared" si="13"/>
        <v>5487300</v>
      </c>
      <c r="J117" s="20">
        <f t="shared" si="21"/>
        <v>4700000</v>
      </c>
      <c r="K117" t="str">
        <f t="shared" si="17"/>
        <v>approved</v>
      </c>
      <c r="L117" s="34">
        <v>40081</v>
      </c>
      <c r="M117" s="34">
        <f t="shared" si="18"/>
        <v>40261</v>
      </c>
      <c r="O117" s="21">
        <f t="shared" si="14"/>
        <v>0</v>
      </c>
      <c r="P117" s="21">
        <f t="shared" si="20"/>
        <v>0</v>
      </c>
      <c r="Q117" s="21">
        <f t="shared" si="15"/>
        <v>4700000</v>
      </c>
      <c r="R117" s="1">
        <f t="shared" si="23"/>
        <v>62565934.37202114</v>
      </c>
      <c r="S117" s="1">
        <f t="shared" si="23"/>
        <v>-17408368.62797886</v>
      </c>
      <c r="T117" s="1">
        <f t="shared" si="23"/>
        <v>248191037.25595772</v>
      </c>
      <c r="U117" s="1"/>
    </row>
    <row r="118" spans="1:21" ht="15">
      <c r="A118" s="4" t="s">
        <v>240</v>
      </c>
      <c r="B118" t="str">
        <f>VLOOKUP($A118,Name!$A$1:$B$1260,2,FALSE)</f>
        <v>WOLFE CITY ISD</v>
      </c>
      <c r="C118" s="9">
        <v>40044.623611111114</v>
      </c>
      <c r="D118" s="8" t="s">
        <v>1427</v>
      </c>
      <c r="E118" s="8" t="s">
        <v>1440</v>
      </c>
      <c r="F118" s="15">
        <v>2000000</v>
      </c>
      <c r="G118" s="14">
        <f>VLOOKUP($A118,'Max '!$A$1:'Max '!$C$1236,2,FALSE)</f>
        <v>625</v>
      </c>
      <c r="H118" s="1">
        <f>VLOOKUP($A118,'Max '!$A$1:'Max '!$C$1236,3,FALSE)</f>
        <v>5112500</v>
      </c>
      <c r="I118" s="1">
        <f t="shared" si="13"/>
        <v>5368125</v>
      </c>
      <c r="J118" s="20">
        <f t="shared" si="21"/>
        <v>2000000</v>
      </c>
      <c r="K118" t="str">
        <f t="shared" si="17"/>
        <v>approved</v>
      </c>
      <c r="L118" s="34">
        <v>40081</v>
      </c>
      <c r="M118" s="34">
        <f t="shared" si="18"/>
        <v>40261</v>
      </c>
      <c r="O118" s="21">
        <f t="shared" si="14"/>
        <v>0</v>
      </c>
      <c r="P118" s="21">
        <f t="shared" si="20"/>
        <v>0</v>
      </c>
      <c r="Q118" s="21">
        <f t="shared" si="15"/>
        <v>2000000</v>
      </c>
      <c r="R118" s="1">
        <f t="shared" si="23"/>
        <v>62565934.37202114</v>
      </c>
      <c r="S118" s="1">
        <f t="shared" si="23"/>
        <v>-17408368.62797886</v>
      </c>
      <c r="T118" s="1">
        <f t="shared" si="23"/>
        <v>246191037.25595772</v>
      </c>
      <c r="U118" s="1"/>
    </row>
    <row r="119" spans="1:21" ht="15">
      <c r="A119" s="4" t="s">
        <v>1902</v>
      </c>
      <c r="B119" t="str">
        <f>VLOOKUP($A119,Name!$A$1:$B$1260,2,FALSE)</f>
        <v>WELLINGTON ISD</v>
      </c>
      <c r="C119" s="9">
        <v>40044.623611111114</v>
      </c>
      <c r="D119" s="8" t="s">
        <v>1427</v>
      </c>
      <c r="E119" s="8" t="s">
        <v>1439</v>
      </c>
      <c r="F119" s="15">
        <v>2040000</v>
      </c>
      <c r="G119" s="14">
        <f>VLOOKUP($A119,'Max '!$A$1:'Max '!$C$1236,2,FALSE)</f>
        <v>544</v>
      </c>
      <c r="H119" s="1">
        <f>VLOOKUP($A119,'Max '!$A$1:'Max '!$C$1236,3,FALSE)</f>
        <v>5072000</v>
      </c>
      <c r="I119" s="1">
        <f t="shared" si="13"/>
        <v>5325600</v>
      </c>
      <c r="J119" s="20">
        <f t="shared" si="21"/>
        <v>2040000</v>
      </c>
      <c r="K119" t="str">
        <f t="shared" si="17"/>
        <v>approved</v>
      </c>
      <c r="L119" s="34">
        <v>40081</v>
      </c>
      <c r="M119" s="34">
        <f t="shared" si="18"/>
        <v>40261</v>
      </c>
      <c r="O119" s="21">
        <f t="shared" si="14"/>
        <v>0</v>
      </c>
      <c r="P119" s="21">
        <f t="shared" si="20"/>
        <v>0</v>
      </c>
      <c r="Q119" s="21">
        <f t="shared" si="15"/>
        <v>2040000</v>
      </c>
      <c r="R119" s="1">
        <f t="shared" si="23"/>
        <v>62565934.37202114</v>
      </c>
      <c r="S119" s="1">
        <f t="shared" si="23"/>
        <v>-17408368.62797886</v>
      </c>
      <c r="T119" s="1">
        <f t="shared" si="23"/>
        <v>244151037.25595772</v>
      </c>
      <c r="U119" s="1"/>
    </row>
    <row r="120" spans="1:21" ht="15">
      <c r="A120" s="4" t="s">
        <v>2152</v>
      </c>
      <c r="B120" t="str">
        <f>VLOOKUP($A120,Name!$A$1:$B$1260,2,FALSE)</f>
        <v>EASTLAND ISD</v>
      </c>
      <c r="C120" s="9">
        <v>40044.623611111114</v>
      </c>
      <c r="D120" s="8" t="s">
        <v>1427</v>
      </c>
      <c r="E120" s="8" t="s">
        <v>1440</v>
      </c>
      <c r="F120" s="15">
        <v>1530000</v>
      </c>
      <c r="G120" s="14">
        <f>VLOOKUP($A120,'Max '!$A$1:'Max '!$C$1236,2,FALSE)</f>
        <v>1230</v>
      </c>
      <c r="H120" s="1">
        <f>VLOOKUP($A120,'Max '!$A$1:'Max '!$C$1236,3,FALSE)</f>
        <v>5415000</v>
      </c>
      <c r="I120" s="1">
        <f t="shared" si="13"/>
        <v>5685750</v>
      </c>
      <c r="J120" s="20">
        <f t="shared" si="21"/>
        <v>1530000</v>
      </c>
      <c r="K120" t="str">
        <f t="shared" si="17"/>
        <v>approved</v>
      </c>
      <c r="L120" s="34">
        <v>40081</v>
      </c>
      <c r="M120" s="34">
        <f t="shared" si="18"/>
        <v>40261</v>
      </c>
      <c r="O120" s="21">
        <f t="shared" si="14"/>
        <v>0</v>
      </c>
      <c r="P120" s="21">
        <f t="shared" si="20"/>
        <v>0</v>
      </c>
      <c r="Q120" s="21">
        <f t="shared" si="15"/>
        <v>1530000</v>
      </c>
      <c r="R120" s="1">
        <f t="shared" si="23"/>
        <v>62565934.37202114</v>
      </c>
      <c r="S120" s="1">
        <f t="shared" si="23"/>
        <v>-17408368.62797886</v>
      </c>
      <c r="T120" s="1">
        <f t="shared" si="23"/>
        <v>242621037.25595772</v>
      </c>
      <c r="U120" s="1"/>
    </row>
    <row r="121" spans="1:21" ht="15">
      <c r="A121" s="4" t="s">
        <v>987</v>
      </c>
      <c r="B121" t="str">
        <f>VLOOKUP($A121,Name!$A$1:$B$1260,2,FALSE)</f>
        <v>MORAN ISD</v>
      </c>
      <c r="C121" s="9">
        <v>40044.623611111114</v>
      </c>
      <c r="D121" s="8" t="s">
        <v>1427</v>
      </c>
      <c r="E121" s="8" t="s">
        <v>1439</v>
      </c>
      <c r="F121" s="15">
        <v>1020000</v>
      </c>
      <c r="G121" s="14">
        <f>VLOOKUP($A121,'Max '!$A$1:'Max '!$C$1236,2,FALSE)</f>
        <v>187</v>
      </c>
      <c r="H121" s="1">
        <f>VLOOKUP($A121,'Max '!$A$1:'Max '!$C$1236,3,FALSE)</f>
        <v>5000000</v>
      </c>
      <c r="I121" s="1">
        <f t="shared" si="13"/>
        <v>5250000</v>
      </c>
      <c r="J121" s="20">
        <f t="shared" si="21"/>
        <v>1020000</v>
      </c>
      <c r="K121" t="str">
        <f t="shared" si="17"/>
        <v>approved</v>
      </c>
      <c r="L121" s="34">
        <v>40081</v>
      </c>
      <c r="M121" s="34">
        <f t="shared" si="18"/>
        <v>40261</v>
      </c>
      <c r="O121" s="21">
        <f t="shared" si="14"/>
        <v>0</v>
      </c>
      <c r="P121" s="21">
        <f t="shared" si="20"/>
        <v>0</v>
      </c>
      <c r="Q121" s="21">
        <f t="shared" si="15"/>
        <v>1020000</v>
      </c>
      <c r="R121" s="1">
        <f t="shared" si="23"/>
        <v>62565934.37202114</v>
      </c>
      <c r="S121" s="1">
        <f t="shared" si="23"/>
        <v>-17408368.62797886</v>
      </c>
      <c r="T121" s="1">
        <f t="shared" si="23"/>
        <v>241601037.25595772</v>
      </c>
      <c r="U121" s="1"/>
    </row>
    <row r="122" spans="1:21" ht="15">
      <c r="A122" s="4" t="s">
        <v>1316</v>
      </c>
      <c r="B122" t="str">
        <f>VLOOKUP($A122,Name!$A$1:$B$1260,2,FALSE)</f>
        <v>SHAMROCK ISD</v>
      </c>
      <c r="C122" s="9">
        <v>40044.623611111114</v>
      </c>
      <c r="D122" s="8" t="s">
        <v>1427</v>
      </c>
      <c r="E122" s="8" t="s">
        <v>1439</v>
      </c>
      <c r="F122" s="15">
        <v>2000000</v>
      </c>
      <c r="G122" s="14">
        <f>VLOOKUP($A122,'Max '!$A$1:'Max '!$C$1236,2,FALSE)</f>
        <v>335</v>
      </c>
      <c r="H122" s="1">
        <f>VLOOKUP($A122,'Max '!$A$1:'Max '!$C$1236,3,FALSE)</f>
        <v>5000000</v>
      </c>
      <c r="I122" s="1">
        <f t="shared" si="13"/>
        <v>5250000</v>
      </c>
      <c r="J122" s="20">
        <f t="shared" si="21"/>
        <v>2000000</v>
      </c>
      <c r="K122" t="str">
        <f t="shared" si="17"/>
        <v>approved</v>
      </c>
      <c r="L122" s="34">
        <v>40081</v>
      </c>
      <c r="M122" s="34">
        <f t="shared" si="18"/>
        <v>40261</v>
      </c>
      <c r="O122" s="21">
        <f t="shared" si="14"/>
        <v>0</v>
      </c>
      <c r="P122" s="21">
        <f t="shared" si="20"/>
        <v>0</v>
      </c>
      <c r="Q122" s="21">
        <f t="shared" si="15"/>
        <v>2000000</v>
      </c>
      <c r="R122" s="1">
        <f t="shared" si="23"/>
        <v>62565934.37202114</v>
      </c>
      <c r="S122" s="1">
        <f t="shared" si="23"/>
        <v>-17408368.62797886</v>
      </c>
      <c r="T122" s="1">
        <f t="shared" si="23"/>
        <v>239601037.25595772</v>
      </c>
      <c r="U122" s="1"/>
    </row>
    <row r="123" spans="1:21" ht="15">
      <c r="A123" s="4" t="s">
        <v>1628</v>
      </c>
      <c r="B123" t="str">
        <f>VLOOKUP($A123,Name!$A$1:$B$1260,2,FALSE)</f>
        <v>SOUTH SAN ANTONIO ISD</v>
      </c>
      <c r="C123" s="9">
        <v>40044.68263888889</v>
      </c>
      <c r="D123" s="8" t="s">
        <v>1427</v>
      </c>
      <c r="E123" s="8" t="s">
        <v>1440</v>
      </c>
      <c r="F123" s="15">
        <v>9787500</v>
      </c>
      <c r="G123" s="14">
        <f>VLOOKUP($A123,'Max '!$A$1:'Max '!$C$1236,2,FALSE)</f>
        <v>9976</v>
      </c>
      <c r="H123" s="1">
        <f>VLOOKUP($A123,'Max '!$A$1:'Max '!$C$1236,3,FALSE)</f>
        <v>9788000</v>
      </c>
      <c r="I123" s="1">
        <f t="shared" si="13"/>
        <v>10277400</v>
      </c>
      <c r="J123" s="20">
        <f t="shared" si="21"/>
        <v>9787500</v>
      </c>
      <c r="K123" t="str">
        <f t="shared" si="17"/>
        <v>approved</v>
      </c>
      <c r="L123" s="34">
        <v>40081</v>
      </c>
      <c r="M123" s="34">
        <f t="shared" si="18"/>
        <v>40261</v>
      </c>
      <c r="O123" s="21">
        <f t="shared" si="14"/>
        <v>0</v>
      </c>
      <c r="P123" s="21">
        <f t="shared" si="20"/>
        <v>0</v>
      </c>
      <c r="Q123" s="21">
        <f t="shared" si="15"/>
        <v>9787500</v>
      </c>
      <c r="R123" s="1">
        <f t="shared" si="23"/>
        <v>62565934.37202114</v>
      </c>
      <c r="S123" s="1">
        <f t="shared" si="23"/>
        <v>-17408368.62797886</v>
      </c>
      <c r="T123" s="1">
        <f t="shared" si="23"/>
        <v>229813537.25595772</v>
      </c>
      <c r="U123" s="1"/>
    </row>
    <row r="124" spans="1:21" ht="15">
      <c r="A124" s="4" t="s">
        <v>246</v>
      </c>
      <c r="B124" t="str">
        <f>VLOOKUP($A124,Name!$A$1:$B$1260,2,FALSE)</f>
        <v>BOLES ISD</v>
      </c>
      <c r="C124" s="9">
        <v>40045.57708333333</v>
      </c>
      <c r="D124" s="8" t="s">
        <v>1427</v>
      </c>
      <c r="E124" s="8" t="s">
        <v>1439</v>
      </c>
      <c r="F124" s="15">
        <v>1100000</v>
      </c>
      <c r="G124" s="14">
        <f>VLOOKUP($A124,'Max '!$A$1:'Max '!$C$1236,2,FALSE)</f>
        <v>527</v>
      </c>
      <c r="H124" s="1">
        <f>VLOOKUP($A124,'Max '!$A$1:'Max '!$C$1236,3,FALSE)</f>
        <v>5063500</v>
      </c>
      <c r="I124" s="1">
        <f t="shared" si="13"/>
        <v>5316675</v>
      </c>
      <c r="J124" s="20">
        <v>0</v>
      </c>
      <c r="K124" t="str">
        <f>IF(J124=0,"RETURNED","approved")</f>
        <v>RETURNED</v>
      </c>
      <c r="L124" s="34" t="s">
        <v>2541</v>
      </c>
      <c r="M124" s="34" t="e">
        <f t="shared" si="18"/>
        <v>#VALUE!</v>
      </c>
      <c r="O124" s="21">
        <f t="shared" si="14"/>
        <v>0</v>
      </c>
      <c r="P124" s="21">
        <f t="shared" si="20"/>
        <v>0</v>
      </c>
      <c r="Q124" s="21">
        <f t="shared" si="15"/>
        <v>0</v>
      </c>
      <c r="R124" s="1">
        <f t="shared" si="23"/>
        <v>62565934.37202114</v>
      </c>
      <c r="S124" s="1">
        <f t="shared" si="23"/>
        <v>-17408368.62797886</v>
      </c>
      <c r="T124" s="1">
        <f t="shared" si="23"/>
        <v>229813537.25595772</v>
      </c>
      <c r="U124" s="1"/>
    </row>
    <row r="125" spans="1:21" ht="15">
      <c r="A125" s="4" t="s">
        <v>703</v>
      </c>
      <c r="B125" t="str">
        <f>VLOOKUP($A125,Name!$A$1:$B$1260,2,FALSE)</f>
        <v>NACOGDOCHES ISD</v>
      </c>
      <c r="C125" s="9">
        <v>40045.57847222222</v>
      </c>
      <c r="D125" s="8" t="s">
        <v>1444</v>
      </c>
      <c r="E125" s="8" t="s">
        <v>1439</v>
      </c>
      <c r="F125" s="15">
        <v>7900000</v>
      </c>
      <c r="G125" s="14">
        <f>VLOOKUP($A125,'Max '!$A$1:'Max '!$C$1236,2,FALSE)</f>
        <v>6222</v>
      </c>
      <c r="H125" s="1">
        <f>VLOOKUP($A125,'Max '!$A$1:'Max '!$C$1236,3,FALSE)</f>
        <v>7911000</v>
      </c>
      <c r="I125" s="1">
        <f t="shared" si="13"/>
        <v>8306550</v>
      </c>
      <c r="J125" s="20">
        <f t="shared" si="21"/>
        <v>7900000</v>
      </c>
      <c r="K125" t="str">
        <f aca="true" t="shared" si="24" ref="K125:K188">IF(J125=0,"RETURNED","approved")</f>
        <v>approved</v>
      </c>
      <c r="L125" s="34">
        <v>40081</v>
      </c>
      <c r="M125" s="34">
        <f t="shared" si="18"/>
        <v>40261</v>
      </c>
      <c r="O125" s="21">
        <f t="shared" si="14"/>
        <v>0</v>
      </c>
      <c r="P125" s="21">
        <f t="shared" si="20"/>
        <v>7900000</v>
      </c>
      <c r="Q125" s="21">
        <f t="shared" si="15"/>
        <v>0</v>
      </c>
      <c r="R125" s="1">
        <f t="shared" si="23"/>
        <v>62565934.37202114</v>
      </c>
      <c r="S125" s="1">
        <f t="shared" si="23"/>
        <v>-25308368.62797886</v>
      </c>
      <c r="T125" s="1">
        <f t="shared" si="23"/>
        <v>229813537.25595772</v>
      </c>
      <c r="U125" s="1"/>
    </row>
    <row r="126" spans="1:21" ht="15">
      <c r="A126" s="4" t="s">
        <v>1842</v>
      </c>
      <c r="B126" t="str">
        <f>VLOOKUP($A126,Name!$A$1:$B$1260,2,FALSE)</f>
        <v>NEW SUMMERFIELD ISD</v>
      </c>
      <c r="C126" s="9">
        <v>40045.64513888889</v>
      </c>
      <c r="D126" s="8" t="s">
        <v>1427</v>
      </c>
      <c r="E126" s="8" t="s">
        <v>1439</v>
      </c>
      <c r="F126" s="15">
        <v>2040000</v>
      </c>
      <c r="G126" s="14">
        <f>VLOOKUP($A126,'Max '!$A$1:'Max '!$C$1236,2,FALSE)</f>
        <v>448</v>
      </c>
      <c r="H126" s="1">
        <f>VLOOKUP($A126,'Max '!$A$1:'Max '!$C$1236,3,FALSE)</f>
        <v>5024000</v>
      </c>
      <c r="I126" s="1">
        <f t="shared" si="13"/>
        <v>5275200</v>
      </c>
      <c r="J126" s="20">
        <f t="shared" si="21"/>
        <v>2040000</v>
      </c>
      <c r="K126" t="str">
        <f t="shared" si="24"/>
        <v>approved</v>
      </c>
      <c r="L126" s="34">
        <v>40081</v>
      </c>
      <c r="M126" s="34">
        <f t="shared" si="18"/>
        <v>40261</v>
      </c>
      <c r="O126" s="21">
        <f t="shared" si="14"/>
        <v>0</v>
      </c>
      <c r="P126" s="21">
        <f t="shared" si="20"/>
        <v>0</v>
      </c>
      <c r="Q126" s="21">
        <f t="shared" si="15"/>
        <v>2040000</v>
      </c>
      <c r="R126" s="1">
        <f t="shared" si="23"/>
        <v>62565934.37202114</v>
      </c>
      <c r="S126" s="1">
        <f t="shared" si="23"/>
        <v>-25308368.62797886</v>
      </c>
      <c r="T126" s="1">
        <f t="shared" si="23"/>
        <v>227773537.25595772</v>
      </c>
      <c r="U126" s="1"/>
    </row>
    <row r="127" spans="1:21" ht="15">
      <c r="A127" s="4" t="s">
        <v>486</v>
      </c>
      <c r="B127" t="str">
        <f>VLOOKUP($A127,Name!$A$1:$B$1260,2,FALSE)</f>
        <v>GROESBECK ISD</v>
      </c>
      <c r="C127" s="9">
        <v>40046.46944444445</v>
      </c>
      <c r="D127" s="8" t="s">
        <v>1427</v>
      </c>
      <c r="E127" s="8" t="s">
        <v>1439</v>
      </c>
      <c r="F127" s="15">
        <v>5574000</v>
      </c>
      <c r="G127" s="14">
        <f>VLOOKUP($A127,'Max '!$A$1:'Max '!$C$1236,2,FALSE)</f>
        <v>1549</v>
      </c>
      <c r="H127" s="1">
        <f>VLOOKUP($A127,'Max '!$A$1:'Max '!$C$1236,3,FALSE)</f>
        <v>5574500</v>
      </c>
      <c r="I127" s="1">
        <f t="shared" si="13"/>
        <v>5853225</v>
      </c>
      <c r="J127" s="20">
        <f t="shared" si="21"/>
        <v>5574000</v>
      </c>
      <c r="K127" t="str">
        <f t="shared" si="24"/>
        <v>approved</v>
      </c>
      <c r="L127" s="34">
        <v>40081</v>
      </c>
      <c r="M127" s="34">
        <f t="shared" si="18"/>
        <v>40261</v>
      </c>
      <c r="O127" s="21">
        <f t="shared" si="14"/>
        <v>0</v>
      </c>
      <c r="P127" s="21">
        <f t="shared" si="20"/>
        <v>0</v>
      </c>
      <c r="Q127" s="21">
        <f t="shared" si="15"/>
        <v>5574000</v>
      </c>
      <c r="R127" s="1">
        <f t="shared" si="23"/>
        <v>62565934.37202114</v>
      </c>
      <c r="S127" s="1">
        <f t="shared" si="23"/>
        <v>-25308368.62797886</v>
      </c>
      <c r="T127" s="1">
        <f t="shared" si="23"/>
        <v>222199537.25595772</v>
      </c>
      <c r="U127" s="1"/>
    </row>
    <row r="128" spans="1:21" ht="15">
      <c r="A128" s="4" t="s">
        <v>484</v>
      </c>
      <c r="B128" t="str">
        <f>VLOOKUP($A128,Name!$A$1:$B$1260,2,FALSE)</f>
        <v>COOLIDGE ISD</v>
      </c>
      <c r="C128" s="9">
        <v>40046.47152777778</v>
      </c>
      <c r="D128" s="35" t="s">
        <v>1427</v>
      </c>
      <c r="E128" s="8" t="s">
        <v>1440</v>
      </c>
      <c r="F128" s="15">
        <v>500000</v>
      </c>
      <c r="G128" s="14">
        <f>VLOOKUP($A128,'Max '!$A$1:'Max '!$C$1236,2,FALSE)</f>
        <v>274</v>
      </c>
      <c r="H128" s="1">
        <f>VLOOKUP($A128,'Max '!$A$1:'Max '!$C$1236,3,FALSE)</f>
        <v>5000000</v>
      </c>
      <c r="I128" s="1">
        <f t="shared" si="13"/>
        <v>5250000</v>
      </c>
      <c r="J128" s="20">
        <f t="shared" si="21"/>
        <v>500000</v>
      </c>
      <c r="K128" t="str">
        <f t="shared" si="24"/>
        <v>approved</v>
      </c>
      <c r="L128" s="34" t="s">
        <v>2541</v>
      </c>
      <c r="M128" s="34" t="e">
        <f t="shared" si="18"/>
        <v>#VALUE!</v>
      </c>
      <c r="O128" s="21">
        <f t="shared" si="14"/>
        <v>0</v>
      </c>
      <c r="P128" s="21">
        <f t="shared" si="20"/>
        <v>0</v>
      </c>
      <c r="Q128" s="21">
        <f t="shared" si="15"/>
        <v>500000</v>
      </c>
      <c r="R128" s="1">
        <f t="shared" si="23"/>
        <v>62565934.37202114</v>
      </c>
      <c r="S128" s="1">
        <f t="shared" si="23"/>
        <v>-25308368.62797886</v>
      </c>
      <c r="T128" s="1">
        <f t="shared" si="23"/>
        <v>221699537.25595772</v>
      </c>
      <c r="U128" s="1"/>
    </row>
    <row r="129" spans="1:21" ht="15">
      <c r="A129" s="4" t="s">
        <v>40</v>
      </c>
      <c r="B129" t="str">
        <f>VLOOKUP($A129,Name!$A$1:$B$1260,2,FALSE)</f>
        <v>GALENA PARK ISD</v>
      </c>
      <c r="C129" s="9">
        <v>40046.47638888889</v>
      </c>
      <c r="D129" s="8" t="s">
        <v>1444</v>
      </c>
      <c r="E129" s="8" t="s">
        <v>1439</v>
      </c>
      <c r="F129" s="15">
        <v>15475000</v>
      </c>
      <c r="G129" s="14">
        <f>VLOOKUP($A129,'Max '!$A$1:'Max '!$C$1236,2,FALSE)</f>
        <v>21350</v>
      </c>
      <c r="H129" s="1">
        <f>VLOOKUP($A129,'Max '!$A$1:'Max '!$C$1236,3,FALSE)</f>
        <v>15475000</v>
      </c>
      <c r="I129" s="1">
        <f t="shared" si="13"/>
        <v>16248750</v>
      </c>
      <c r="J129" s="20">
        <f t="shared" si="21"/>
        <v>15475000</v>
      </c>
      <c r="K129" t="str">
        <f t="shared" si="24"/>
        <v>approved</v>
      </c>
      <c r="L129" s="34" t="s">
        <v>2541</v>
      </c>
      <c r="M129" s="34" t="e">
        <f t="shared" si="18"/>
        <v>#VALUE!</v>
      </c>
      <c r="O129" s="21">
        <f t="shared" si="14"/>
        <v>0</v>
      </c>
      <c r="P129" s="21">
        <f t="shared" si="20"/>
        <v>15475000</v>
      </c>
      <c r="Q129" s="21">
        <f t="shared" si="15"/>
        <v>0</v>
      </c>
      <c r="R129" s="1">
        <f t="shared" si="23"/>
        <v>62565934.37202114</v>
      </c>
      <c r="S129" s="1">
        <f t="shared" si="23"/>
        <v>-40783368.62797886</v>
      </c>
      <c r="T129" s="1">
        <f t="shared" si="23"/>
        <v>221699537.25595772</v>
      </c>
      <c r="U129" s="1"/>
    </row>
    <row r="130" spans="1:21" ht="15">
      <c r="A130" s="4" t="s">
        <v>366</v>
      </c>
      <c r="B130" t="str">
        <f>VLOOKUP($A130,Name!$A$1:$B$1260,2,FALSE)</f>
        <v>KEMP ISD</v>
      </c>
      <c r="C130" s="9">
        <v>40049.45694444444</v>
      </c>
      <c r="D130" s="8" t="s">
        <v>1427</v>
      </c>
      <c r="E130" s="8" t="s">
        <v>1439</v>
      </c>
      <c r="F130" s="15">
        <v>5584500</v>
      </c>
      <c r="G130" s="14">
        <f>VLOOKUP($A130,'Max '!$A$1:'Max '!$C$1236,2,FALSE)</f>
        <v>1569</v>
      </c>
      <c r="H130" s="1">
        <f>VLOOKUP($A130,'Max '!$A$1:'Max '!$C$1236,3,FALSE)</f>
        <v>5584500</v>
      </c>
      <c r="I130" s="1">
        <f t="shared" si="13"/>
        <v>5863725</v>
      </c>
      <c r="J130" s="20">
        <v>0</v>
      </c>
      <c r="K130" t="str">
        <f t="shared" si="24"/>
        <v>RETURNED</v>
      </c>
      <c r="L130" s="34" t="s">
        <v>2541</v>
      </c>
      <c r="M130" s="34" t="e">
        <f t="shared" si="18"/>
        <v>#VALUE!</v>
      </c>
      <c r="O130" s="21">
        <f t="shared" si="14"/>
        <v>0</v>
      </c>
      <c r="P130" s="21">
        <f t="shared" si="20"/>
        <v>0</v>
      </c>
      <c r="Q130" s="21">
        <f t="shared" si="15"/>
        <v>0</v>
      </c>
      <c r="R130" s="1">
        <f t="shared" si="23"/>
        <v>62565934.37202114</v>
      </c>
      <c r="S130" s="1">
        <f t="shared" si="23"/>
        <v>-40783368.62797886</v>
      </c>
      <c r="T130" s="1">
        <f t="shared" si="23"/>
        <v>221699537.25595772</v>
      </c>
      <c r="U130" s="1"/>
    </row>
    <row r="131" spans="1:21" s="45" customFormat="1" ht="15">
      <c r="A131" s="48" t="s">
        <v>1113</v>
      </c>
      <c r="B131" s="45" t="str">
        <f>VLOOKUP($A131,Name!$A$1:$B$1260,2,FALSE)</f>
        <v>TRENT ISD</v>
      </c>
      <c r="C131" s="49">
        <v>40049.47430555556</v>
      </c>
      <c r="D131" s="50" t="s">
        <v>1427</v>
      </c>
      <c r="E131" s="50" t="s">
        <v>1439</v>
      </c>
      <c r="F131" s="51">
        <v>1785000</v>
      </c>
      <c r="G131" s="52">
        <f>VLOOKUP($A131,'Max '!$A$1:'Max '!$C$1236,2,FALSE)</f>
        <v>205</v>
      </c>
      <c r="H131" s="53">
        <f>VLOOKUP($A131,'Max '!$A$1:'Max '!$C$1236,3,FALSE)</f>
        <v>5000000</v>
      </c>
      <c r="I131" s="53">
        <f aca="true" t="shared" si="25" ref="I131:I193">1.05*H131</f>
        <v>5250000</v>
      </c>
      <c r="J131" s="54">
        <f t="shared" si="21"/>
        <v>1785000</v>
      </c>
      <c r="K131" s="45" t="str">
        <f t="shared" si="24"/>
        <v>approved</v>
      </c>
      <c r="L131" s="46" t="s">
        <v>2541</v>
      </c>
      <c r="M131" s="46" t="e">
        <f t="shared" si="18"/>
        <v>#VALUE!</v>
      </c>
      <c r="O131" s="55">
        <f aca="true" t="shared" si="26" ref="O131:O193">IF(D131="c",J131,0)</f>
        <v>0</v>
      </c>
      <c r="P131" s="55">
        <f t="shared" si="20"/>
        <v>0</v>
      </c>
      <c r="Q131" s="55">
        <f aca="true" t="shared" si="27" ref="Q131:Q193">IF(D131="g",J131,0)</f>
        <v>1785000</v>
      </c>
      <c r="R131" s="53">
        <f aca="true" t="shared" si="28" ref="R131:T146">R130-O131</f>
        <v>62565934.37202114</v>
      </c>
      <c r="S131" s="53">
        <f t="shared" si="28"/>
        <v>-40783368.62797886</v>
      </c>
      <c r="T131" s="53">
        <f t="shared" si="28"/>
        <v>219914537.25595772</v>
      </c>
      <c r="U131" s="53"/>
    </row>
    <row r="132" spans="1:21" s="45" customFormat="1" ht="15">
      <c r="A132" s="48" t="s">
        <v>1101</v>
      </c>
      <c r="B132" s="45" t="str">
        <f>VLOOKUP($A132,Name!$A$1:$B$1260,2,FALSE)</f>
        <v>EAGLE MT-SAGINAW ISD</v>
      </c>
      <c r="C132" s="49">
        <v>40050.48055555556</v>
      </c>
      <c r="D132" s="50" t="s">
        <v>1427</v>
      </c>
      <c r="E132" s="50" t="s">
        <v>1439</v>
      </c>
      <c r="F132" s="51">
        <v>25000000</v>
      </c>
      <c r="G132" s="52">
        <f>VLOOKUP($A132,'Max '!$A$1:'Max '!$C$1236,2,FALSE)</f>
        <v>15292</v>
      </c>
      <c r="H132" s="53">
        <f>VLOOKUP($A132,'Max '!$A$1:'Max '!$C$1236,3,FALSE)</f>
        <v>12446000</v>
      </c>
      <c r="I132" s="53">
        <f t="shared" si="25"/>
        <v>13068300</v>
      </c>
      <c r="J132" s="54">
        <f t="shared" si="21"/>
        <v>12446000</v>
      </c>
      <c r="K132" s="45" t="str">
        <f t="shared" si="24"/>
        <v>approved</v>
      </c>
      <c r="L132" s="46" t="s">
        <v>2541</v>
      </c>
      <c r="M132" s="46" t="e">
        <f aca="true" t="shared" si="29" ref="M132:M174">L132+180</f>
        <v>#VALUE!</v>
      </c>
      <c r="O132" s="55">
        <f t="shared" si="26"/>
        <v>0</v>
      </c>
      <c r="P132" s="55">
        <f t="shared" si="20"/>
        <v>0</v>
      </c>
      <c r="Q132" s="55">
        <f t="shared" si="27"/>
        <v>12446000</v>
      </c>
      <c r="R132" s="53">
        <f t="shared" si="28"/>
        <v>62565934.37202114</v>
      </c>
      <c r="S132" s="53">
        <f t="shared" si="28"/>
        <v>-40783368.62797886</v>
      </c>
      <c r="T132" s="53">
        <f t="shared" si="28"/>
        <v>207468537.25595772</v>
      </c>
      <c r="U132" s="53"/>
    </row>
    <row r="133" spans="1:21" ht="15">
      <c r="A133" s="4" t="s">
        <v>1552</v>
      </c>
      <c r="B133" t="str">
        <f>VLOOKUP($A133,Name!$A$1:$B$1260,2,FALSE)</f>
        <v>BELTON ISD</v>
      </c>
      <c r="C133" s="9">
        <v>40050.50486111111</v>
      </c>
      <c r="D133" s="8" t="s">
        <v>1427</v>
      </c>
      <c r="E133" s="8" t="s">
        <v>1440</v>
      </c>
      <c r="F133" s="15">
        <v>9064000</v>
      </c>
      <c r="G133" s="14">
        <f>VLOOKUP($A133,'Max '!$A$1:'Max '!$C$1236,2,FALSE)</f>
        <v>8539</v>
      </c>
      <c r="H133" s="1">
        <f>VLOOKUP($A133,'Max '!$A$1:'Max '!$C$1236,3,FALSE)</f>
        <v>9069500</v>
      </c>
      <c r="I133" s="1">
        <f t="shared" si="25"/>
        <v>9522975</v>
      </c>
      <c r="J133" s="20">
        <f t="shared" si="21"/>
        <v>9064000</v>
      </c>
      <c r="K133" t="str">
        <f t="shared" si="24"/>
        <v>approved</v>
      </c>
      <c r="L133" s="34" t="s">
        <v>2541</v>
      </c>
      <c r="M133" s="34" t="e">
        <f t="shared" si="29"/>
        <v>#VALUE!</v>
      </c>
      <c r="O133" s="21">
        <f t="shared" si="26"/>
        <v>0</v>
      </c>
      <c r="P133" s="21">
        <f t="shared" si="20"/>
        <v>0</v>
      </c>
      <c r="Q133" s="21">
        <f t="shared" si="27"/>
        <v>9064000</v>
      </c>
      <c r="R133" s="1">
        <f t="shared" si="28"/>
        <v>62565934.37202114</v>
      </c>
      <c r="S133" s="1">
        <f t="shared" si="28"/>
        <v>-40783368.62797886</v>
      </c>
      <c r="T133" s="1">
        <f t="shared" si="28"/>
        <v>198404537.25595772</v>
      </c>
      <c r="U133" s="1"/>
    </row>
    <row r="134" spans="1:21" ht="15">
      <c r="A134" s="4" t="s">
        <v>2390</v>
      </c>
      <c r="B134" t="str">
        <f>VLOOKUP($A134,Name!$A$1:$B$1260,2,FALSE)</f>
        <v>S AND S CISD</v>
      </c>
      <c r="C134" s="9">
        <v>40050.50555555556</v>
      </c>
      <c r="D134" s="8" t="s">
        <v>1427</v>
      </c>
      <c r="E134" s="8" t="s">
        <v>1439</v>
      </c>
      <c r="F134" s="15">
        <v>5235000</v>
      </c>
      <c r="G134" s="14">
        <f>VLOOKUP($A134,'Max '!$A$1:'Max '!$C$1236,2,FALSE)</f>
        <v>871</v>
      </c>
      <c r="H134" s="1">
        <f>VLOOKUP($A134,'Max '!$A$1:'Max '!$C$1236,3,FALSE)</f>
        <v>5235500</v>
      </c>
      <c r="I134" s="1">
        <f t="shared" si="25"/>
        <v>5497275</v>
      </c>
      <c r="J134" s="20">
        <f t="shared" si="21"/>
        <v>5235000</v>
      </c>
      <c r="K134" t="str">
        <f t="shared" si="24"/>
        <v>approved</v>
      </c>
      <c r="L134" s="34" t="s">
        <v>2541</v>
      </c>
      <c r="M134" s="34" t="e">
        <f t="shared" si="29"/>
        <v>#VALUE!</v>
      </c>
      <c r="O134" s="21">
        <f t="shared" si="26"/>
        <v>0</v>
      </c>
      <c r="P134" s="21">
        <f t="shared" si="20"/>
        <v>0</v>
      </c>
      <c r="Q134" s="21">
        <f t="shared" si="27"/>
        <v>5235000</v>
      </c>
      <c r="R134" s="1">
        <f t="shared" si="28"/>
        <v>62565934.37202114</v>
      </c>
      <c r="S134" s="1">
        <f t="shared" si="28"/>
        <v>-40783368.62797886</v>
      </c>
      <c r="T134" s="1">
        <f t="shared" si="28"/>
        <v>193169537.25595772</v>
      </c>
      <c r="U134" s="1"/>
    </row>
    <row r="135" spans="1:21" ht="15">
      <c r="A135" s="4" t="s">
        <v>941</v>
      </c>
      <c r="B135" t="str">
        <f>VLOOKUP($A135,Name!$A$1:$B$1260,2,FALSE)</f>
        <v>CARLISLE ISD</v>
      </c>
      <c r="C135" s="9">
        <v>40050.50555555556</v>
      </c>
      <c r="D135" s="8" t="s">
        <v>1444</v>
      </c>
      <c r="E135" s="8" t="s">
        <v>1439</v>
      </c>
      <c r="F135" s="15">
        <v>5150000</v>
      </c>
      <c r="G135" s="14">
        <f>VLOOKUP($A135,'Max '!$A$1:'Max '!$C$1236,2,FALSE)</f>
        <v>638</v>
      </c>
      <c r="H135" s="1">
        <f>VLOOKUP($A135,'Max '!$A$1:'Max '!$C$1236,3,FALSE)</f>
        <v>5119000</v>
      </c>
      <c r="I135" s="1">
        <f t="shared" si="25"/>
        <v>5374950</v>
      </c>
      <c r="J135" s="20">
        <f t="shared" si="21"/>
        <v>5119000</v>
      </c>
      <c r="K135" t="str">
        <f t="shared" si="24"/>
        <v>approved</v>
      </c>
      <c r="L135" s="34" t="s">
        <v>2541</v>
      </c>
      <c r="M135" s="34" t="e">
        <f t="shared" si="29"/>
        <v>#VALUE!</v>
      </c>
      <c r="O135" s="21">
        <f t="shared" si="26"/>
        <v>0</v>
      </c>
      <c r="P135" s="21">
        <f t="shared" si="20"/>
        <v>5119000</v>
      </c>
      <c r="Q135" s="21">
        <f t="shared" si="27"/>
        <v>0</v>
      </c>
      <c r="R135" s="1">
        <f t="shared" si="28"/>
        <v>62565934.37202114</v>
      </c>
      <c r="S135" s="1">
        <f t="shared" si="28"/>
        <v>-45902368.62797886</v>
      </c>
      <c r="T135" s="1">
        <f t="shared" si="28"/>
        <v>193169537.25595772</v>
      </c>
      <c r="U135" s="1"/>
    </row>
    <row r="136" spans="1:21" ht="15">
      <c r="A136" s="4" t="s">
        <v>326</v>
      </c>
      <c r="B136" t="str">
        <f>VLOOKUP($A136,'[1]Name'!$A$1:$B$1260,2,FALSE)</f>
        <v>BURLESON ISD</v>
      </c>
      <c r="C136" s="9">
        <v>40051.66180555556</v>
      </c>
      <c r="D136" s="8" t="s">
        <v>1427</v>
      </c>
      <c r="E136" s="8" t="s">
        <v>1439</v>
      </c>
      <c r="F136" s="15">
        <v>9595500</v>
      </c>
      <c r="G136" s="14">
        <f>VLOOKUP($A136,'Max '!$A$1:'Max '!$C$1236,2,FALSE)</f>
        <v>9591</v>
      </c>
      <c r="H136" s="1">
        <f>VLOOKUP($A136,'Max '!$A$1:'Max '!$C$1236,3,FALSE)</f>
        <v>9595500</v>
      </c>
      <c r="I136" s="1">
        <f t="shared" si="25"/>
        <v>10075275</v>
      </c>
      <c r="J136" s="20">
        <f t="shared" si="21"/>
        <v>9595500</v>
      </c>
      <c r="K136" t="str">
        <f t="shared" si="24"/>
        <v>approved</v>
      </c>
      <c r="L136" s="34" t="s">
        <v>2541</v>
      </c>
      <c r="M136" s="34" t="e">
        <f t="shared" si="29"/>
        <v>#VALUE!</v>
      </c>
      <c r="O136" s="21">
        <f t="shared" si="26"/>
        <v>0</v>
      </c>
      <c r="P136" s="21">
        <f t="shared" si="20"/>
        <v>0</v>
      </c>
      <c r="Q136" s="21">
        <f t="shared" si="27"/>
        <v>9595500</v>
      </c>
      <c r="R136" s="1">
        <f t="shared" si="28"/>
        <v>62565934.37202114</v>
      </c>
      <c r="S136" s="1">
        <f t="shared" si="28"/>
        <v>-45902368.62797886</v>
      </c>
      <c r="T136" s="1">
        <f t="shared" si="28"/>
        <v>183574037.25595772</v>
      </c>
      <c r="U136" s="1"/>
    </row>
    <row r="137" spans="1:21" ht="15">
      <c r="A137" s="4" t="s">
        <v>877</v>
      </c>
      <c r="B137" t="str">
        <f>VLOOKUP($A137,'[1]Name'!$A$1:$B$1260,2,FALSE)</f>
        <v>RAINS ISD</v>
      </c>
      <c r="C137" s="9">
        <v>40051.6625</v>
      </c>
      <c r="D137" s="8" t="s">
        <v>1427</v>
      </c>
      <c r="E137" s="8" t="s">
        <v>1439</v>
      </c>
      <c r="F137" s="15">
        <v>3000000</v>
      </c>
      <c r="G137" s="14">
        <f>VLOOKUP($A137,'Max '!$A$1:'Max '!$C$1236,2,FALSE)</f>
        <v>1606</v>
      </c>
      <c r="H137" s="1">
        <f>VLOOKUP($A137,'Max '!$A$1:'Max '!$C$1236,3,FALSE)</f>
        <v>5603000</v>
      </c>
      <c r="I137" s="1">
        <f t="shared" si="25"/>
        <v>5883150</v>
      </c>
      <c r="J137" s="20">
        <f t="shared" si="21"/>
        <v>3000000</v>
      </c>
      <c r="K137" t="str">
        <f t="shared" si="24"/>
        <v>approved</v>
      </c>
      <c r="L137" s="34" t="s">
        <v>2541</v>
      </c>
      <c r="M137" s="34" t="e">
        <f t="shared" si="29"/>
        <v>#VALUE!</v>
      </c>
      <c r="O137" s="21">
        <f t="shared" si="26"/>
        <v>0</v>
      </c>
      <c r="P137" s="21">
        <f t="shared" si="20"/>
        <v>0</v>
      </c>
      <c r="Q137" s="21">
        <f t="shared" si="27"/>
        <v>3000000</v>
      </c>
      <c r="R137" s="1">
        <f t="shared" si="28"/>
        <v>62565934.37202114</v>
      </c>
      <c r="S137" s="1">
        <f t="shared" si="28"/>
        <v>-45902368.62797886</v>
      </c>
      <c r="T137" s="1">
        <f t="shared" si="28"/>
        <v>180574037.25595772</v>
      </c>
      <c r="U137" s="1"/>
    </row>
    <row r="138" spans="1:21" ht="15">
      <c r="A138" s="4" t="s">
        <v>1409</v>
      </c>
      <c r="B138" t="str">
        <f>VLOOKUP($A138,'[1]Name'!$A$1:$B$1260,2,FALSE)</f>
        <v>WINNSBORO ISD</v>
      </c>
      <c r="C138" s="9">
        <v>40051.66527777778</v>
      </c>
      <c r="D138" s="8" t="s">
        <v>1427</v>
      </c>
      <c r="E138" s="8" t="s">
        <v>1440</v>
      </c>
      <c r="F138" s="15">
        <v>1200000</v>
      </c>
      <c r="G138" s="14">
        <f>VLOOKUP($A138,'Max '!$A$1:'Max '!$C$1236,2,FALSE)</f>
        <v>1438</v>
      </c>
      <c r="H138" s="1">
        <f>VLOOKUP($A138,'Max '!$A$1:'Max '!$C$1236,3,FALSE)</f>
        <v>5519000</v>
      </c>
      <c r="I138" s="1">
        <f t="shared" si="25"/>
        <v>5794950</v>
      </c>
      <c r="J138" s="20">
        <f t="shared" si="21"/>
        <v>1200000</v>
      </c>
      <c r="K138" t="str">
        <f t="shared" si="24"/>
        <v>approved</v>
      </c>
      <c r="L138" s="34" t="s">
        <v>2541</v>
      </c>
      <c r="M138" s="34" t="e">
        <f t="shared" si="29"/>
        <v>#VALUE!</v>
      </c>
      <c r="O138" s="21">
        <f t="shared" si="26"/>
        <v>0</v>
      </c>
      <c r="P138" s="21">
        <f t="shared" si="20"/>
        <v>0</v>
      </c>
      <c r="Q138" s="21">
        <f t="shared" si="27"/>
        <v>1200000</v>
      </c>
      <c r="R138" s="1">
        <f t="shared" si="28"/>
        <v>62565934.37202114</v>
      </c>
      <c r="S138" s="1">
        <f t="shared" si="28"/>
        <v>-45902368.62797886</v>
      </c>
      <c r="T138" s="1">
        <f t="shared" si="28"/>
        <v>179374037.25595772</v>
      </c>
      <c r="U138" s="1"/>
    </row>
    <row r="139" spans="1:21" ht="15">
      <c r="A139" s="4" t="s">
        <v>2528</v>
      </c>
      <c r="B139" t="str">
        <f>VLOOKUP($A139,'[1]Name'!$A$1:$B$1260,2,FALSE)</f>
        <v>YES PREPARATORY PUBLIC SCHOOLS</v>
      </c>
      <c r="C139" s="9">
        <v>40052.54861111111</v>
      </c>
      <c r="D139" s="8" t="s">
        <v>1428</v>
      </c>
      <c r="E139" s="8" t="s">
        <v>1439</v>
      </c>
      <c r="F139" s="15">
        <v>6100000</v>
      </c>
      <c r="G139" s="14">
        <f>VLOOKUP($A139,'Max '!$A$1:'Max '!$C$1236,2,FALSE)</f>
        <v>2638</v>
      </c>
      <c r="H139" s="1">
        <f>VLOOKUP($A139,'Max '!$A$1:'Max '!$C$1236,3,FALSE)</f>
        <v>6119000</v>
      </c>
      <c r="I139" s="1">
        <f t="shared" si="25"/>
        <v>6424950</v>
      </c>
      <c r="J139" s="20">
        <v>0</v>
      </c>
      <c r="K139" t="str">
        <f t="shared" si="24"/>
        <v>RETURNED</v>
      </c>
      <c r="L139" s="34" t="s">
        <v>2541</v>
      </c>
      <c r="M139" s="34" t="e">
        <f t="shared" si="29"/>
        <v>#VALUE!</v>
      </c>
      <c r="O139" s="21">
        <f t="shared" si="26"/>
        <v>0</v>
      </c>
      <c r="P139" s="21">
        <f t="shared" si="20"/>
        <v>0</v>
      </c>
      <c r="Q139" s="21">
        <f t="shared" si="27"/>
        <v>0</v>
      </c>
      <c r="R139" s="1">
        <f t="shared" si="28"/>
        <v>62565934.37202114</v>
      </c>
      <c r="S139" s="1">
        <f t="shared" si="28"/>
        <v>-45902368.62797886</v>
      </c>
      <c r="T139" s="1">
        <f t="shared" si="28"/>
        <v>179374037.25595772</v>
      </c>
      <c r="U139" s="1"/>
    </row>
    <row r="140" spans="1:21" ht="15">
      <c r="A140" s="4" t="s">
        <v>1822</v>
      </c>
      <c r="B140" t="str">
        <f>VLOOKUP($A140,'[1]Name'!$A$1:$B$1260,2,FALSE)</f>
        <v>BLOOMBURG ISD</v>
      </c>
      <c r="C140" s="9">
        <v>40052.54861111111</v>
      </c>
      <c r="D140" s="8" t="s">
        <v>1427</v>
      </c>
      <c r="E140" s="8" t="s">
        <v>1439</v>
      </c>
      <c r="F140" s="15">
        <v>1000000</v>
      </c>
      <c r="G140" s="14">
        <f>VLOOKUP($A140,'Max '!$A$1:'Max '!$C$1236,2,FALSE)</f>
        <v>273</v>
      </c>
      <c r="H140" s="1">
        <f>VLOOKUP($A140,'Max '!$A$1:'Max '!$C$1236,3,FALSE)</f>
        <v>5000000</v>
      </c>
      <c r="I140" s="1">
        <f t="shared" si="25"/>
        <v>5250000</v>
      </c>
      <c r="J140" s="20">
        <f t="shared" si="21"/>
        <v>1000000</v>
      </c>
      <c r="K140" t="str">
        <f t="shared" si="24"/>
        <v>approved</v>
      </c>
      <c r="L140" s="34" t="s">
        <v>2541</v>
      </c>
      <c r="M140" s="34" t="e">
        <f t="shared" si="29"/>
        <v>#VALUE!</v>
      </c>
      <c r="O140" s="21">
        <f t="shared" si="26"/>
        <v>0</v>
      </c>
      <c r="P140" s="21">
        <f t="shared" si="20"/>
        <v>0</v>
      </c>
      <c r="Q140" s="21">
        <f t="shared" si="27"/>
        <v>1000000</v>
      </c>
      <c r="R140" s="1">
        <f t="shared" si="28"/>
        <v>62565934.37202114</v>
      </c>
      <c r="S140" s="1">
        <f t="shared" si="28"/>
        <v>-45902368.62797886</v>
      </c>
      <c r="T140" s="1">
        <f t="shared" si="28"/>
        <v>178374037.25595772</v>
      </c>
      <c r="U140" s="1"/>
    </row>
    <row r="141" spans="1:21" s="45" customFormat="1" ht="15">
      <c r="A141" s="48" t="s">
        <v>2068</v>
      </c>
      <c r="B141" s="45" t="str">
        <f>VLOOKUP($A141,'[1]Name'!$A$1:$B$1260,2,FALSE)</f>
        <v>MESQUITE ISD</v>
      </c>
      <c r="C141" s="49">
        <v>40052.54861111111</v>
      </c>
      <c r="D141" s="50" t="s">
        <v>1427</v>
      </c>
      <c r="E141" s="50" t="s">
        <v>1440</v>
      </c>
      <c r="F141" s="51">
        <v>23315000</v>
      </c>
      <c r="G141" s="52">
        <f>VLOOKUP($A141,'Max '!$A$1:'Max '!$C$1236,2,FALSE)</f>
        <v>37030</v>
      </c>
      <c r="H141" s="53">
        <f>VLOOKUP($A141,'Max '!$A$1:'Max '!$C$1236,3,FALSE)</f>
        <v>23315000</v>
      </c>
      <c r="I141" s="53">
        <f t="shared" si="25"/>
        <v>24480750</v>
      </c>
      <c r="J141" s="54">
        <v>0</v>
      </c>
      <c r="K141" s="45" t="str">
        <f t="shared" si="24"/>
        <v>RETURNED</v>
      </c>
      <c r="L141" s="46" t="s">
        <v>2541</v>
      </c>
      <c r="M141" s="46" t="e">
        <f t="shared" si="29"/>
        <v>#VALUE!</v>
      </c>
      <c r="O141" s="55">
        <f t="shared" si="26"/>
        <v>0</v>
      </c>
      <c r="P141" s="55">
        <f t="shared" si="20"/>
        <v>0</v>
      </c>
      <c r="Q141" s="55">
        <f t="shared" si="27"/>
        <v>0</v>
      </c>
      <c r="R141" s="53">
        <f t="shared" si="28"/>
        <v>62565934.37202114</v>
      </c>
      <c r="S141" s="53">
        <f t="shared" si="28"/>
        <v>-45902368.62797886</v>
      </c>
      <c r="T141" s="53">
        <f t="shared" si="28"/>
        <v>178374037.25595772</v>
      </c>
      <c r="U141" s="53"/>
    </row>
    <row r="142" spans="1:21" ht="15">
      <c r="A142" s="4" t="s">
        <v>1874</v>
      </c>
      <c r="B142" t="str">
        <f>VLOOKUP($A142,'[1]Name'!$A$1:$B$1260,2,FALSE)</f>
        <v>ALLEN ISD</v>
      </c>
      <c r="C142" s="9">
        <v>40052.549305555556</v>
      </c>
      <c r="D142" s="8" t="s">
        <v>1427</v>
      </c>
      <c r="E142" s="8" t="s">
        <v>1439</v>
      </c>
      <c r="F142" s="15">
        <v>12865000</v>
      </c>
      <c r="G142" s="14">
        <f>VLOOKUP($A142,'Max '!$A$1:'Max '!$C$1236,2,FALSE)</f>
        <v>17590</v>
      </c>
      <c r="H142" s="1">
        <f>VLOOKUP($A142,'Max '!$A$1:'Max '!$C$1236,3,FALSE)</f>
        <v>13595000</v>
      </c>
      <c r="I142" s="1">
        <f t="shared" si="25"/>
        <v>14274750</v>
      </c>
      <c r="J142" s="20">
        <v>0</v>
      </c>
      <c r="K142" t="str">
        <f t="shared" si="24"/>
        <v>RETURNED</v>
      </c>
      <c r="L142" s="34" t="s">
        <v>2541</v>
      </c>
      <c r="M142" s="34" t="e">
        <f t="shared" si="29"/>
        <v>#VALUE!</v>
      </c>
      <c r="O142" s="21">
        <f t="shared" si="26"/>
        <v>0</v>
      </c>
      <c r="P142" s="21">
        <f t="shared" si="20"/>
        <v>0</v>
      </c>
      <c r="Q142" s="21">
        <f t="shared" si="27"/>
        <v>0</v>
      </c>
      <c r="R142" s="1">
        <f t="shared" si="28"/>
        <v>62565934.37202114</v>
      </c>
      <c r="S142" s="1">
        <f t="shared" si="28"/>
        <v>-45902368.62797886</v>
      </c>
      <c r="T142" s="1">
        <f t="shared" si="28"/>
        <v>178374037.25595772</v>
      </c>
      <c r="U142" s="1"/>
    </row>
    <row r="143" spans="1:21" ht="15">
      <c r="A143" s="4" t="s">
        <v>2362</v>
      </c>
      <c r="B143" t="str">
        <f>VLOOKUP($A143,'[1]Name'!$A$1:$B$1260,2,FALSE)</f>
        <v>LEFORS ISD</v>
      </c>
      <c r="C143" s="9">
        <v>40053.48055555556</v>
      </c>
      <c r="D143" s="8" t="s">
        <v>1427</v>
      </c>
      <c r="E143" s="8" t="s">
        <v>1439</v>
      </c>
      <c r="F143" s="15">
        <v>2000000</v>
      </c>
      <c r="G143" s="14">
        <f>VLOOKUP($A143,'Max '!$A$1:'Max '!$C$1236,2,FALSE)</f>
        <v>143</v>
      </c>
      <c r="H143" s="1">
        <f>VLOOKUP($A143,'Max '!$A$1:'Max '!$C$1236,3,FALSE)</f>
        <v>5000000</v>
      </c>
      <c r="I143" s="1">
        <f t="shared" si="25"/>
        <v>5250000</v>
      </c>
      <c r="J143" s="20">
        <f t="shared" si="21"/>
        <v>2000000</v>
      </c>
      <c r="K143" t="str">
        <f t="shared" si="24"/>
        <v>approved</v>
      </c>
      <c r="L143" s="34" t="s">
        <v>2541</v>
      </c>
      <c r="M143" s="34" t="e">
        <f t="shared" si="29"/>
        <v>#VALUE!</v>
      </c>
      <c r="O143" s="21">
        <f t="shared" si="26"/>
        <v>0</v>
      </c>
      <c r="P143" s="21">
        <f t="shared" si="20"/>
        <v>0</v>
      </c>
      <c r="Q143" s="21">
        <f t="shared" si="27"/>
        <v>2000000</v>
      </c>
      <c r="R143" s="1">
        <f t="shared" si="28"/>
        <v>62565934.37202114</v>
      </c>
      <c r="S143" s="1">
        <f t="shared" si="28"/>
        <v>-45902368.62797886</v>
      </c>
      <c r="T143" s="1">
        <f t="shared" si="28"/>
        <v>176374037.25595772</v>
      </c>
      <c r="U143" s="1"/>
    </row>
    <row r="144" spans="1:21" ht="15">
      <c r="A144" s="4" t="s">
        <v>866</v>
      </c>
      <c r="B144" t="str">
        <f>VLOOKUP($A144,'[1]Name'!$A$1:$B$1260,2,FALSE)</f>
        <v>AMARILLO ISD</v>
      </c>
      <c r="C144" s="9">
        <v>40053.48125</v>
      </c>
      <c r="D144" s="8" t="s">
        <v>1427</v>
      </c>
      <c r="E144" s="8" t="s">
        <v>1439</v>
      </c>
      <c r="F144" s="15">
        <v>12430000</v>
      </c>
      <c r="G144" s="14">
        <f>VLOOKUP($A144,'Max '!$A$1:'Max '!$C$1236,2,FALSE)</f>
        <v>31005</v>
      </c>
      <c r="H144" s="1">
        <f>VLOOKUP($A144,'Max '!$A$1:'Max '!$C$1236,3,FALSE)</f>
        <v>20302500</v>
      </c>
      <c r="I144" s="1">
        <f t="shared" si="25"/>
        <v>21317625</v>
      </c>
      <c r="J144" s="20">
        <f t="shared" si="21"/>
        <v>12430000</v>
      </c>
      <c r="K144" t="str">
        <f t="shared" si="24"/>
        <v>approved</v>
      </c>
      <c r="L144" s="34" t="s">
        <v>2541</v>
      </c>
      <c r="M144" s="34" t="e">
        <f t="shared" si="29"/>
        <v>#VALUE!</v>
      </c>
      <c r="O144" s="21">
        <f t="shared" si="26"/>
        <v>0</v>
      </c>
      <c r="P144" s="21">
        <f t="shared" si="20"/>
        <v>0</v>
      </c>
      <c r="Q144" s="21">
        <f t="shared" si="27"/>
        <v>12430000</v>
      </c>
      <c r="R144" s="1">
        <f t="shared" si="28"/>
        <v>62565934.37202114</v>
      </c>
      <c r="S144" s="1">
        <f t="shared" si="28"/>
        <v>-45902368.62797886</v>
      </c>
      <c r="T144" s="1">
        <f t="shared" si="28"/>
        <v>163944037.25595772</v>
      </c>
      <c r="U144" s="1"/>
    </row>
    <row r="145" spans="1:21" ht="15">
      <c r="A145" s="4" t="s">
        <v>575</v>
      </c>
      <c r="B145" t="str">
        <f>VLOOKUP($A145,'[1]Name'!$A$1:$B$1260,2,FALSE)</f>
        <v>LA VEGA ISD</v>
      </c>
      <c r="C145" s="9">
        <v>40053.481944444444</v>
      </c>
      <c r="D145" s="8" t="s">
        <v>1427</v>
      </c>
      <c r="E145" s="8" t="s">
        <v>1439</v>
      </c>
      <c r="F145" s="15">
        <v>5000000</v>
      </c>
      <c r="G145" s="14">
        <f>VLOOKUP($A145,'Max '!$A$1:'Max '!$C$1236,2,FALSE)</f>
        <v>2781</v>
      </c>
      <c r="H145" s="1">
        <f>VLOOKUP($A145,'Max '!$A$1:'Max '!$C$1236,3,FALSE)</f>
        <v>6190500</v>
      </c>
      <c r="I145" s="1">
        <f t="shared" si="25"/>
        <v>6500025</v>
      </c>
      <c r="J145" s="20">
        <v>0</v>
      </c>
      <c r="K145" t="str">
        <f t="shared" si="24"/>
        <v>RETURNED</v>
      </c>
      <c r="L145" s="34" t="s">
        <v>2541</v>
      </c>
      <c r="M145" s="34" t="e">
        <f t="shared" si="29"/>
        <v>#VALUE!</v>
      </c>
      <c r="O145" s="21">
        <f t="shared" si="26"/>
        <v>0</v>
      </c>
      <c r="P145" s="21">
        <f t="shared" si="20"/>
        <v>0</v>
      </c>
      <c r="Q145" s="21">
        <f t="shared" si="27"/>
        <v>0</v>
      </c>
      <c r="R145" s="1">
        <f t="shared" si="28"/>
        <v>62565934.37202114</v>
      </c>
      <c r="S145" s="1">
        <f t="shared" si="28"/>
        <v>-45902368.62797886</v>
      </c>
      <c r="T145" s="1">
        <f t="shared" si="28"/>
        <v>163944037.25595772</v>
      </c>
      <c r="U145" s="1"/>
    </row>
    <row r="146" spans="1:21" ht="15">
      <c r="A146" s="4" t="s">
        <v>1518</v>
      </c>
      <c r="B146" t="str">
        <f>VLOOKUP($A146,'[1]Name'!$A$1:$B$1260,2,FALSE)</f>
        <v>BANDERA ISD</v>
      </c>
      <c r="C146" s="9">
        <v>40053.48263888889</v>
      </c>
      <c r="D146" s="8" t="s">
        <v>1427</v>
      </c>
      <c r="E146" s="8" t="s">
        <v>1439</v>
      </c>
      <c r="F146" s="15">
        <v>6054000</v>
      </c>
      <c r="G146" s="14">
        <f>VLOOKUP($A146,'Max '!$A$1:'Max '!$C$1236,2,FALSE)</f>
        <v>2509</v>
      </c>
      <c r="H146" s="1">
        <f>VLOOKUP($A146,'Max '!$A$1:'Max '!$C$1236,3,FALSE)</f>
        <v>6054500</v>
      </c>
      <c r="I146" s="1">
        <f t="shared" si="25"/>
        <v>6357225</v>
      </c>
      <c r="J146" s="20">
        <v>0</v>
      </c>
      <c r="K146" t="str">
        <f t="shared" si="24"/>
        <v>RETURNED</v>
      </c>
      <c r="L146" s="34" t="s">
        <v>2541</v>
      </c>
      <c r="M146" s="34" t="e">
        <f t="shared" si="29"/>
        <v>#VALUE!</v>
      </c>
      <c r="O146" s="21">
        <f t="shared" si="26"/>
        <v>0</v>
      </c>
      <c r="P146" s="21">
        <f t="shared" si="20"/>
        <v>0</v>
      </c>
      <c r="Q146" s="21">
        <f t="shared" si="27"/>
        <v>0</v>
      </c>
      <c r="R146" s="1">
        <f t="shared" si="28"/>
        <v>62565934.37202114</v>
      </c>
      <c r="S146" s="1">
        <f t="shared" si="28"/>
        <v>-45902368.62797886</v>
      </c>
      <c r="T146" s="1">
        <f t="shared" si="28"/>
        <v>163944037.25595772</v>
      </c>
      <c r="U146" s="1"/>
    </row>
    <row r="147" spans="1:21" ht="15">
      <c r="A147" s="4" t="s">
        <v>1101</v>
      </c>
      <c r="B147" t="str">
        <f>VLOOKUP($A147,'[1]Name'!$A$1:$B$1260,2,FALSE)</f>
        <v>EAGLE MT-SAGINAW ISD</v>
      </c>
      <c r="C147" s="9">
        <v>40053.48333333333</v>
      </c>
      <c r="D147" s="8" t="s">
        <v>1427</v>
      </c>
      <c r="E147" s="8" t="s">
        <v>1439</v>
      </c>
      <c r="F147" s="15">
        <v>25000000</v>
      </c>
      <c r="G147" s="14">
        <f>VLOOKUP($A147,'Max '!$A$1:'Max '!$C$1236,2,FALSE)</f>
        <v>15292</v>
      </c>
      <c r="H147" s="1">
        <f>VLOOKUP($A147,'Max '!$A$1:'Max '!$C$1236,3,FALSE)</f>
        <v>12446000</v>
      </c>
      <c r="I147" s="1">
        <f t="shared" si="25"/>
        <v>13068300</v>
      </c>
      <c r="J147" s="20">
        <f t="shared" si="21"/>
        <v>12446000</v>
      </c>
      <c r="K147" t="str">
        <f t="shared" si="24"/>
        <v>approved</v>
      </c>
      <c r="L147" s="34" t="s">
        <v>2541</v>
      </c>
      <c r="M147" s="34" t="e">
        <f t="shared" si="29"/>
        <v>#VALUE!</v>
      </c>
      <c r="O147" s="21">
        <f t="shared" si="26"/>
        <v>0</v>
      </c>
      <c r="P147" s="21">
        <f t="shared" si="20"/>
        <v>0</v>
      </c>
      <c r="Q147" s="21">
        <f t="shared" si="27"/>
        <v>12446000</v>
      </c>
      <c r="R147" s="1">
        <f aca="true" t="shared" si="30" ref="R147:T162">R146-O147</f>
        <v>62565934.37202114</v>
      </c>
      <c r="S147" s="1">
        <f t="shared" si="30"/>
        <v>-45902368.62797886</v>
      </c>
      <c r="T147" s="1">
        <f t="shared" si="30"/>
        <v>151498037.25595772</v>
      </c>
      <c r="U147" s="1"/>
    </row>
    <row r="148" spans="1:21" ht="15">
      <c r="A148" s="4" t="s">
        <v>155</v>
      </c>
      <c r="B148" t="str">
        <f>VLOOKUP($A148,'[1]Name'!$A$1:$B$1260,2,FALSE)</f>
        <v>HUBBARD ISD</v>
      </c>
      <c r="C148" s="9">
        <v>40056.354166666664</v>
      </c>
      <c r="D148" s="8" t="s">
        <v>1427</v>
      </c>
      <c r="E148" s="8" t="s">
        <v>1439</v>
      </c>
      <c r="F148" s="15">
        <v>5000000</v>
      </c>
      <c r="G148" s="14">
        <f>VLOOKUP($A148,'Max '!$A$1:'Max '!$C$1236,2,FALSE)</f>
        <v>404</v>
      </c>
      <c r="H148" s="1">
        <f>VLOOKUP($A148,'Max '!$A$1:'Max '!$C$1236,3,FALSE)</f>
        <v>5002000</v>
      </c>
      <c r="I148" s="1">
        <f t="shared" si="25"/>
        <v>5252100</v>
      </c>
      <c r="J148" s="20">
        <f t="shared" si="21"/>
        <v>5000000</v>
      </c>
      <c r="K148" t="str">
        <f t="shared" si="24"/>
        <v>approved</v>
      </c>
      <c r="L148" s="34" t="s">
        <v>2541</v>
      </c>
      <c r="M148" s="34" t="e">
        <f t="shared" si="29"/>
        <v>#VALUE!</v>
      </c>
      <c r="O148" s="21">
        <f t="shared" si="26"/>
        <v>0</v>
      </c>
      <c r="P148" s="21">
        <f aca="true" t="shared" si="31" ref="P148:P193">IF(D148="I",J148,0)</f>
        <v>0</v>
      </c>
      <c r="Q148" s="21">
        <f t="shared" si="27"/>
        <v>5000000</v>
      </c>
      <c r="R148" s="1">
        <f t="shared" si="30"/>
        <v>62565934.37202114</v>
      </c>
      <c r="S148" s="1">
        <f t="shared" si="30"/>
        <v>-45902368.62797886</v>
      </c>
      <c r="T148" s="1">
        <f t="shared" si="30"/>
        <v>146498037.25595772</v>
      </c>
      <c r="U148" s="1"/>
    </row>
    <row r="149" spans="1:21" s="45" customFormat="1" ht="15">
      <c r="A149" s="48" t="s">
        <v>246</v>
      </c>
      <c r="B149" s="45" t="str">
        <f>VLOOKUP($A149,Name!$A$1:$B$1260,2,FALSE)</f>
        <v>BOLES ISD</v>
      </c>
      <c r="C149" s="49">
        <v>40056.47986111111</v>
      </c>
      <c r="D149" s="50" t="s">
        <v>1427</v>
      </c>
      <c r="E149" s="50" t="s">
        <v>1439</v>
      </c>
      <c r="F149" s="51">
        <v>1100000</v>
      </c>
      <c r="G149" s="52">
        <f>VLOOKUP($A149,'Max '!$A$1:'Max '!$C$1236,2,FALSE)</f>
        <v>527</v>
      </c>
      <c r="H149" s="53">
        <f>VLOOKUP($A149,'Max '!$A$1:'Max '!$C$1236,3,FALSE)</f>
        <v>5063500</v>
      </c>
      <c r="I149" s="53">
        <f t="shared" si="25"/>
        <v>5316675</v>
      </c>
      <c r="J149" s="54">
        <f t="shared" si="21"/>
        <v>1100000</v>
      </c>
      <c r="K149" s="45" t="str">
        <f t="shared" si="24"/>
        <v>approved</v>
      </c>
      <c r="L149" s="46" t="s">
        <v>2541</v>
      </c>
      <c r="M149" s="46" t="e">
        <f t="shared" si="29"/>
        <v>#VALUE!</v>
      </c>
      <c r="O149" s="55">
        <f t="shared" si="26"/>
        <v>0</v>
      </c>
      <c r="P149" s="55">
        <f t="shared" si="31"/>
        <v>0</v>
      </c>
      <c r="Q149" s="55">
        <f t="shared" si="27"/>
        <v>1100000</v>
      </c>
      <c r="R149" s="53">
        <f t="shared" si="30"/>
        <v>62565934.37202114</v>
      </c>
      <c r="S149" s="53">
        <f t="shared" si="30"/>
        <v>-45902368.62797886</v>
      </c>
      <c r="T149" s="53">
        <f t="shared" si="30"/>
        <v>145398037.25595772</v>
      </c>
      <c r="U149" s="53"/>
    </row>
    <row r="150" spans="1:21" ht="15">
      <c r="A150" s="4" t="s">
        <v>304</v>
      </c>
      <c r="B150" t="str">
        <f>VLOOKUP($A150,Name!$A$1:$B$1260,2,FALSE)</f>
        <v>BEAUMONT ISD</v>
      </c>
      <c r="C150" s="9">
        <v>40057.57430555556</v>
      </c>
      <c r="D150" s="8" t="s">
        <v>1444</v>
      </c>
      <c r="E150" s="8" t="s">
        <v>1440</v>
      </c>
      <c r="F150" s="15">
        <v>14452500</v>
      </c>
      <c r="G150" s="14">
        <f>VLOOKUP($A150,'Max '!$A$1:'Max '!$C$1236,2,FALSE)</f>
        <v>19309</v>
      </c>
      <c r="H150" s="1">
        <f>VLOOKUP($A150,'Max '!$A$1:'Max '!$C$1236,3,FALSE)</f>
        <v>14454500</v>
      </c>
      <c r="I150" s="1">
        <f t="shared" si="25"/>
        <v>15177225</v>
      </c>
      <c r="J150" s="20">
        <f aca="true" t="shared" si="32" ref="J150:J193">IF(E150="n",MIN(F150,H150),MIN(F150,I150))</f>
        <v>14452500</v>
      </c>
      <c r="K150" t="str">
        <f t="shared" si="24"/>
        <v>approved</v>
      </c>
      <c r="L150" s="34" t="s">
        <v>2541</v>
      </c>
      <c r="M150" s="34" t="e">
        <f t="shared" si="29"/>
        <v>#VALUE!</v>
      </c>
      <c r="O150" s="21">
        <f t="shared" si="26"/>
        <v>0</v>
      </c>
      <c r="P150" s="21">
        <f t="shared" si="31"/>
        <v>14452500</v>
      </c>
      <c r="Q150" s="21">
        <f t="shared" si="27"/>
        <v>0</v>
      </c>
      <c r="R150" s="1">
        <f t="shared" si="30"/>
        <v>62565934.37202114</v>
      </c>
      <c r="S150" s="1">
        <f t="shared" si="30"/>
        <v>-60354868.62797886</v>
      </c>
      <c r="T150" s="1">
        <f t="shared" si="30"/>
        <v>145398037.25595772</v>
      </c>
      <c r="U150" s="1"/>
    </row>
    <row r="151" spans="1:21" ht="15">
      <c r="A151" s="4" t="s">
        <v>1916</v>
      </c>
      <c r="B151" t="str">
        <f>VLOOKUP($A151,Name!$A$1:$B$1260,2,FALSE)</f>
        <v>COMAL ISD</v>
      </c>
      <c r="C151" s="9">
        <v>40060.48541666667</v>
      </c>
      <c r="D151" s="8" t="s">
        <v>1427</v>
      </c>
      <c r="E151" s="8" t="s">
        <v>1439</v>
      </c>
      <c r="F151" s="15">
        <v>12825500</v>
      </c>
      <c r="G151" s="14">
        <f>VLOOKUP($A151,'Max '!$A$1:'Max '!$C$1236,2,FALSE)</f>
        <v>16051</v>
      </c>
      <c r="H151" s="1">
        <f>VLOOKUP($A151,'Max '!$A$1:'Max '!$C$1236,3,FALSE)</f>
        <v>12825500</v>
      </c>
      <c r="I151" s="1">
        <f t="shared" si="25"/>
        <v>13466775</v>
      </c>
      <c r="J151" s="20">
        <v>0</v>
      </c>
      <c r="K151" t="str">
        <f t="shared" si="24"/>
        <v>RETURNED</v>
      </c>
      <c r="L151" s="34" t="s">
        <v>2541</v>
      </c>
      <c r="M151" s="34" t="e">
        <f t="shared" si="29"/>
        <v>#VALUE!</v>
      </c>
      <c r="O151" s="21">
        <f t="shared" si="26"/>
        <v>0</v>
      </c>
      <c r="P151" s="21">
        <f t="shared" si="31"/>
        <v>0</v>
      </c>
      <c r="Q151" s="21">
        <f t="shared" si="27"/>
        <v>0</v>
      </c>
      <c r="R151" s="1">
        <f t="shared" si="30"/>
        <v>62565934.37202114</v>
      </c>
      <c r="S151" s="1">
        <f t="shared" si="30"/>
        <v>-60354868.62797886</v>
      </c>
      <c r="T151" s="1">
        <f t="shared" si="30"/>
        <v>145398037.25595772</v>
      </c>
      <c r="U151" s="1"/>
    </row>
    <row r="152" spans="1:21" ht="15">
      <c r="A152" s="4" t="s">
        <v>1570</v>
      </c>
      <c r="B152" t="str">
        <f>VLOOKUP($A152,Name!$A$1:$B$1260,2,FALSE)</f>
        <v>HIGGS CARTER KING GIFTED &amp; TALENTED CHARTER ACAD</v>
      </c>
      <c r="C152" s="9">
        <v>40060.4875</v>
      </c>
      <c r="D152" s="8" t="s">
        <v>1428</v>
      </c>
      <c r="E152" s="8" t="s">
        <v>1440</v>
      </c>
      <c r="F152" s="15">
        <v>5000000</v>
      </c>
      <c r="G152" s="14">
        <f>VLOOKUP($A152,'Max '!$A$1:'Max '!$C$1236,2,FALSE)</f>
        <v>561</v>
      </c>
      <c r="H152" s="1">
        <f>VLOOKUP($A152,'Max '!$A$1:'Max '!$C$1236,3,FALSE)</f>
        <v>5080500</v>
      </c>
      <c r="I152" s="1">
        <f t="shared" si="25"/>
        <v>5334525</v>
      </c>
      <c r="J152" s="20">
        <v>0</v>
      </c>
      <c r="K152" t="str">
        <f t="shared" si="24"/>
        <v>RETURNED</v>
      </c>
      <c r="L152" s="34" t="s">
        <v>2541</v>
      </c>
      <c r="M152" s="34" t="e">
        <f t="shared" si="29"/>
        <v>#VALUE!</v>
      </c>
      <c r="O152" s="21">
        <f t="shared" si="26"/>
        <v>0</v>
      </c>
      <c r="P152" s="21">
        <f t="shared" si="31"/>
        <v>0</v>
      </c>
      <c r="Q152" s="21">
        <f t="shared" si="27"/>
        <v>0</v>
      </c>
      <c r="R152" s="1">
        <f t="shared" si="30"/>
        <v>62565934.37202114</v>
      </c>
      <c r="S152" s="1">
        <f t="shared" si="30"/>
        <v>-60354868.62797886</v>
      </c>
      <c r="T152" s="1">
        <f t="shared" si="30"/>
        <v>145398037.25595772</v>
      </c>
      <c r="U152" s="1"/>
    </row>
    <row r="153" spans="1:21" ht="15">
      <c r="A153" s="4" t="s">
        <v>1075</v>
      </c>
      <c r="B153" t="str">
        <f>VLOOKUP($A153,Name!$A$1:$B$1260,2,FALSE)</f>
        <v>ARLINGTON ISD</v>
      </c>
      <c r="C153" s="9">
        <v>40065.51875</v>
      </c>
      <c r="D153" s="8" t="s">
        <v>1427</v>
      </c>
      <c r="E153" s="8" t="s">
        <v>1439</v>
      </c>
      <c r="F153" s="15">
        <v>23517500</v>
      </c>
      <c r="G153" s="14">
        <f>VLOOKUP($A153,'Max '!$A$1:'Max '!$C$1236,2,FALSE)</f>
        <v>63045</v>
      </c>
      <c r="H153" s="1">
        <f>VLOOKUP($A153,'Max '!$A$1:'Max '!$C$1236,3,FALSE)</f>
        <v>36322500</v>
      </c>
      <c r="I153" s="1">
        <f t="shared" si="25"/>
        <v>38138625</v>
      </c>
      <c r="J153" s="20">
        <v>0</v>
      </c>
      <c r="K153" t="str">
        <f t="shared" si="24"/>
        <v>RETURNED</v>
      </c>
      <c r="L153" s="34" t="s">
        <v>2541</v>
      </c>
      <c r="M153" s="34" t="e">
        <f t="shared" si="29"/>
        <v>#VALUE!</v>
      </c>
      <c r="O153" s="21">
        <f t="shared" si="26"/>
        <v>0</v>
      </c>
      <c r="P153" s="21">
        <f t="shared" si="31"/>
        <v>0</v>
      </c>
      <c r="Q153" s="21">
        <f t="shared" si="27"/>
        <v>0</v>
      </c>
      <c r="R153" s="1">
        <f t="shared" si="30"/>
        <v>62565934.37202114</v>
      </c>
      <c r="S153" s="1">
        <f t="shared" si="30"/>
        <v>-60354868.62797886</v>
      </c>
      <c r="T153" s="1">
        <f t="shared" si="30"/>
        <v>145398037.25595772</v>
      </c>
      <c r="U153" s="1"/>
    </row>
    <row r="154" spans="1:21" ht="15">
      <c r="A154" s="4" t="s">
        <v>1017</v>
      </c>
      <c r="B154" t="str">
        <f>VLOOKUP($A154,Name!$A$1:$B$1260,2,FALSE)</f>
        <v>TYLER ISD</v>
      </c>
      <c r="C154" s="9">
        <v>40065.51944444444</v>
      </c>
      <c r="D154" s="8" t="s">
        <v>1427</v>
      </c>
      <c r="E154" s="8" t="s">
        <v>1440</v>
      </c>
      <c r="F154" s="15">
        <v>13899500</v>
      </c>
      <c r="G154" s="14">
        <f>VLOOKUP($A154,'Max '!$A$1:'Max '!$C$1236,2,FALSE)</f>
        <v>18203</v>
      </c>
      <c r="H154" s="1">
        <f>VLOOKUP($A154,'Max '!$A$1:'Max '!$C$1236,3,FALSE)</f>
        <v>13901500</v>
      </c>
      <c r="I154" s="1">
        <f t="shared" si="25"/>
        <v>14596575</v>
      </c>
      <c r="J154" s="20">
        <v>0</v>
      </c>
      <c r="K154" t="str">
        <f t="shared" si="24"/>
        <v>RETURNED</v>
      </c>
      <c r="L154" s="34" t="s">
        <v>2541</v>
      </c>
      <c r="M154" s="34" t="e">
        <f t="shared" si="29"/>
        <v>#VALUE!</v>
      </c>
      <c r="O154" s="21">
        <f t="shared" si="26"/>
        <v>0</v>
      </c>
      <c r="P154" s="21">
        <f t="shared" si="31"/>
        <v>0</v>
      </c>
      <c r="Q154" s="21">
        <f t="shared" si="27"/>
        <v>0</v>
      </c>
      <c r="R154" s="1">
        <f t="shared" si="30"/>
        <v>62565934.37202114</v>
      </c>
      <c r="S154" s="1">
        <f t="shared" si="30"/>
        <v>-60354868.62797886</v>
      </c>
      <c r="T154" s="1">
        <f t="shared" si="30"/>
        <v>145398037.25595772</v>
      </c>
      <c r="U154" s="1"/>
    </row>
    <row r="155" spans="1:21" ht="15">
      <c r="A155" s="4" t="s">
        <v>1302</v>
      </c>
      <c r="B155" t="str">
        <f>VLOOKUP($A155,Name!$A$1:$B$1260,2,FALSE)</f>
        <v>UNITED ISD</v>
      </c>
      <c r="C155" s="9">
        <v>40066.558333333334</v>
      </c>
      <c r="D155" s="8" t="s">
        <v>1427</v>
      </c>
      <c r="E155" s="8" t="s">
        <v>1439</v>
      </c>
      <c r="F155" s="15">
        <v>17440000</v>
      </c>
      <c r="G155" s="14">
        <f>VLOOKUP($A155,'Max '!$A$1:'Max '!$C$1236,2,FALSE)</f>
        <v>40080</v>
      </c>
      <c r="H155" s="1">
        <f>VLOOKUP($A155,'Max '!$A$1:'Max '!$C$1236,3,FALSE)</f>
        <v>24840000</v>
      </c>
      <c r="I155" s="1">
        <f t="shared" si="25"/>
        <v>26082000</v>
      </c>
      <c r="J155" s="20">
        <f t="shared" si="32"/>
        <v>17440000</v>
      </c>
      <c r="K155" t="str">
        <f t="shared" si="24"/>
        <v>approved</v>
      </c>
      <c r="L155" s="34" t="s">
        <v>2541</v>
      </c>
      <c r="M155" s="34" t="e">
        <f t="shared" si="29"/>
        <v>#VALUE!</v>
      </c>
      <c r="O155" s="21">
        <f t="shared" si="26"/>
        <v>0</v>
      </c>
      <c r="P155" s="21">
        <f t="shared" si="31"/>
        <v>0</v>
      </c>
      <c r="Q155" s="21">
        <f t="shared" si="27"/>
        <v>17440000</v>
      </c>
      <c r="R155" s="1">
        <f t="shared" si="30"/>
        <v>62565934.37202114</v>
      </c>
      <c r="S155" s="1">
        <f t="shared" si="30"/>
        <v>-60354868.62797886</v>
      </c>
      <c r="T155" s="1">
        <f t="shared" si="30"/>
        <v>127958037.25595772</v>
      </c>
      <c r="U155" s="1"/>
    </row>
    <row r="156" spans="1:21" ht="15">
      <c r="A156" s="4" t="s">
        <v>276</v>
      </c>
      <c r="B156" t="str">
        <f>VLOOKUP($A156,Name!$A$1:$B$1260,2,FALSE)</f>
        <v>KIRBYVILLE CISD</v>
      </c>
      <c r="C156" s="9">
        <v>40066.558333333334</v>
      </c>
      <c r="D156" s="8" t="s">
        <v>1444</v>
      </c>
      <c r="E156" s="8" t="s">
        <v>1439</v>
      </c>
      <c r="F156" s="15">
        <v>5529500</v>
      </c>
      <c r="G156" s="14">
        <f>VLOOKUP($A156,'Max '!$A$1:'Max '!$C$1236,2,FALSE)</f>
        <v>1461</v>
      </c>
      <c r="H156" s="1">
        <f>VLOOKUP($A156,'Max '!$A$1:'Max '!$C$1236,3,FALSE)</f>
        <v>5530500</v>
      </c>
      <c r="I156" s="1">
        <f t="shared" si="25"/>
        <v>5807025</v>
      </c>
      <c r="J156" s="20">
        <f t="shared" si="32"/>
        <v>5529500</v>
      </c>
      <c r="K156" t="str">
        <f t="shared" si="24"/>
        <v>approved</v>
      </c>
      <c r="L156" s="34" t="s">
        <v>2541</v>
      </c>
      <c r="M156" s="34" t="e">
        <f t="shared" si="29"/>
        <v>#VALUE!</v>
      </c>
      <c r="O156" s="21">
        <f t="shared" si="26"/>
        <v>0</v>
      </c>
      <c r="P156" s="21">
        <f t="shared" si="31"/>
        <v>5529500</v>
      </c>
      <c r="Q156" s="21">
        <f t="shared" si="27"/>
        <v>0</v>
      </c>
      <c r="R156" s="1">
        <f t="shared" si="30"/>
        <v>62565934.37202114</v>
      </c>
      <c r="S156" s="1">
        <f t="shared" si="30"/>
        <v>-65884368.62797886</v>
      </c>
      <c r="T156" s="1">
        <f t="shared" si="30"/>
        <v>127958037.25595772</v>
      </c>
      <c r="U156" s="1"/>
    </row>
    <row r="157" spans="1:21" ht="15">
      <c r="A157" s="4" t="s">
        <v>784</v>
      </c>
      <c r="B157" t="str">
        <f>VLOOKUP($A157,Name!$A$1:$B$1260,2,FALSE)</f>
        <v>VEGA ISD</v>
      </c>
      <c r="C157" s="9">
        <v>40066.55902777778</v>
      </c>
      <c r="D157" s="8" t="s">
        <v>1427</v>
      </c>
      <c r="E157" s="8" t="s">
        <v>1440</v>
      </c>
      <c r="F157" s="15">
        <v>4000000</v>
      </c>
      <c r="G157" s="14">
        <f>VLOOKUP($A157,'Max '!$A$1:'Max '!$C$1236,2,FALSE)</f>
        <v>281</v>
      </c>
      <c r="H157" s="1">
        <f>VLOOKUP($A157,'Max '!$A$1:'Max '!$C$1236,3,FALSE)</f>
        <v>5000000</v>
      </c>
      <c r="I157" s="1">
        <f t="shared" si="25"/>
        <v>5250000</v>
      </c>
      <c r="J157" s="20">
        <f t="shared" si="32"/>
        <v>4000000</v>
      </c>
      <c r="K157" t="str">
        <f t="shared" si="24"/>
        <v>approved</v>
      </c>
      <c r="L157" s="34" t="s">
        <v>2541</v>
      </c>
      <c r="M157" s="34" t="e">
        <f t="shared" si="29"/>
        <v>#VALUE!</v>
      </c>
      <c r="O157" s="21">
        <f t="shared" si="26"/>
        <v>0</v>
      </c>
      <c r="P157" s="21">
        <f t="shared" si="31"/>
        <v>0</v>
      </c>
      <c r="Q157" s="21">
        <f t="shared" si="27"/>
        <v>4000000</v>
      </c>
      <c r="R157" s="1">
        <f t="shared" si="30"/>
        <v>62565934.37202114</v>
      </c>
      <c r="S157" s="1">
        <f t="shared" si="30"/>
        <v>-65884368.62797886</v>
      </c>
      <c r="T157" s="1">
        <f t="shared" si="30"/>
        <v>123958037.25595772</v>
      </c>
      <c r="U157" s="1"/>
    </row>
    <row r="158" spans="1:21" ht="15">
      <c r="A158" s="4" t="s">
        <v>16</v>
      </c>
      <c r="B158" t="str">
        <f>VLOOKUP($A158,Name!$A$1:$B$1260,2,FALSE)</f>
        <v>HARMONY SCHOOL OF EXCELLENCE</v>
      </c>
      <c r="C158" s="9">
        <v>40067.41111111111</v>
      </c>
      <c r="D158" s="8" t="s">
        <v>1428</v>
      </c>
      <c r="E158" s="8" t="s">
        <v>1439</v>
      </c>
      <c r="F158" s="15">
        <v>5101500</v>
      </c>
      <c r="G158" s="14">
        <f>VLOOKUP($A158,'Max '!$A$1:'Max '!$C$1236,2,FALSE)</f>
        <v>603</v>
      </c>
      <c r="H158" s="1">
        <f>VLOOKUP($A158,'Max '!$A$1:'Max '!$C$1236,3,FALSE)</f>
        <v>5101500</v>
      </c>
      <c r="I158" s="1">
        <f t="shared" si="25"/>
        <v>5356575</v>
      </c>
      <c r="J158" s="20">
        <f t="shared" si="32"/>
        <v>5101500</v>
      </c>
      <c r="K158" t="str">
        <f t="shared" si="24"/>
        <v>approved</v>
      </c>
      <c r="L158" s="34" t="s">
        <v>2541</v>
      </c>
      <c r="M158" s="34" t="e">
        <f t="shared" si="29"/>
        <v>#VALUE!</v>
      </c>
      <c r="O158" s="21">
        <f t="shared" si="26"/>
        <v>5101500</v>
      </c>
      <c r="P158" s="21">
        <f t="shared" si="31"/>
        <v>0</v>
      </c>
      <c r="Q158" s="21">
        <f t="shared" si="27"/>
        <v>0</v>
      </c>
      <c r="R158" s="1">
        <f t="shared" si="30"/>
        <v>57464434.37202114</v>
      </c>
      <c r="S158" s="1">
        <f t="shared" si="30"/>
        <v>-65884368.62797886</v>
      </c>
      <c r="T158" s="1">
        <f t="shared" si="30"/>
        <v>123958037.25595772</v>
      </c>
      <c r="U158" s="1"/>
    </row>
    <row r="159" spans="1:21" ht="15">
      <c r="A159" s="4" t="s">
        <v>366</v>
      </c>
      <c r="B159" t="str">
        <f>VLOOKUP($A159,Name!$A$1:$B$1260,2,FALSE)</f>
        <v>KEMP ISD</v>
      </c>
      <c r="C159" s="9">
        <v>40067.57152777778</v>
      </c>
      <c r="D159" s="8" t="s">
        <v>1427</v>
      </c>
      <c r="E159" s="8" t="s">
        <v>1439</v>
      </c>
      <c r="F159" s="15">
        <v>5480266</v>
      </c>
      <c r="G159" s="14">
        <f>VLOOKUP($A159,'Max '!$A$1:'Max '!$C$1236,2,FALSE)</f>
        <v>1569</v>
      </c>
      <c r="H159" s="1">
        <f>VLOOKUP($A159,'Max '!$A$1:'Max '!$C$1236,3,FALSE)</f>
        <v>5584500</v>
      </c>
      <c r="I159" s="1">
        <f t="shared" si="25"/>
        <v>5863725</v>
      </c>
      <c r="J159" s="20">
        <f t="shared" si="32"/>
        <v>5480266</v>
      </c>
      <c r="K159" t="str">
        <f t="shared" si="24"/>
        <v>approved</v>
      </c>
      <c r="L159" s="34" t="s">
        <v>2541</v>
      </c>
      <c r="M159" s="34" t="e">
        <f t="shared" si="29"/>
        <v>#VALUE!</v>
      </c>
      <c r="O159" s="21">
        <f t="shared" si="26"/>
        <v>0</v>
      </c>
      <c r="P159" s="21">
        <f t="shared" si="31"/>
        <v>0</v>
      </c>
      <c r="Q159" s="21">
        <f t="shared" si="27"/>
        <v>5480266</v>
      </c>
      <c r="R159" s="1">
        <f t="shared" si="30"/>
        <v>57464434.37202114</v>
      </c>
      <c r="S159" s="1">
        <f t="shared" si="30"/>
        <v>-65884368.62797886</v>
      </c>
      <c r="T159" s="1">
        <f t="shared" si="30"/>
        <v>118477771.25595772</v>
      </c>
      <c r="U159" s="1"/>
    </row>
    <row r="160" spans="1:21" ht="15">
      <c r="A160" s="4" t="s">
        <v>989</v>
      </c>
      <c r="B160" t="str">
        <f>VLOOKUP($A160,Name!$A$1:$B$1260,2,FALSE)</f>
        <v>CENTER ISD</v>
      </c>
      <c r="C160" s="9">
        <v>40067.572222222225</v>
      </c>
      <c r="D160" s="8" t="s">
        <v>1427</v>
      </c>
      <c r="E160" s="8" t="s">
        <v>1439</v>
      </c>
      <c r="F160" s="15">
        <v>6100000</v>
      </c>
      <c r="G160" s="14">
        <f>VLOOKUP($A160,'Max '!$A$1:'Max '!$C$1236,2,FALSE)</f>
        <v>2566</v>
      </c>
      <c r="H160" s="1">
        <f>VLOOKUP($A160,'Max '!$A$1:'Max '!$C$1236,3,FALSE)</f>
        <v>6083000</v>
      </c>
      <c r="I160" s="1">
        <f t="shared" si="25"/>
        <v>6387150</v>
      </c>
      <c r="J160" s="56">
        <f t="shared" si="32"/>
        <v>6083000</v>
      </c>
      <c r="K160" t="str">
        <f t="shared" si="24"/>
        <v>approved</v>
      </c>
      <c r="L160" s="34" t="s">
        <v>2541</v>
      </c>
      <c r="M160" s="34" t="e">
        <f t="shared" si="29"/>
        <v>#VALUE!</v>
      </c>
      <c r="O160" s="21">
        <f t="shared" si="26"/>
        <v>0</v>
      </c>
      <c r="P160" s="21">
        <f t="shared" si="31"/>
        <v>0</v>
      </c>
      <c r="Q160" s="21">
        <f t="shared" si="27"/>
        <v>6083000</v>
      </c>
      <c r="R160" s="1">
        <f t="shared" si="30"/>
        <v>57464434.37202114</v>
      </c>
      <c r="S160" s="1">
        <f t="shared" si="30"/>
        <v>-65884368.62797886</v>
      </c>
      <c r="T160" s="1">
        <f t="shared" si="30"/>
        <v>112394771.25595772</v>
      </c>
      <c r="U160" s="1"/>
    </row>
    <row r="161" spans="1:21" ht="15">
      <c r="A161" s="4" t="s">
        <v>1193</v>
      </c>
      <c r="B161" t="str">
        <f>VLOOKUP($A161,Name!$A$1:$B$1260,2,FALSE)</f>
        <v>MANOR ISD</v>
      </c>
      <c r="C161" s="9">
        <v>40067.64027777778</v>
      </c>
      <c r="D161" s="8" t="s">
        <v>1427</v>
      </c>
      <c r="E161" s="8" t="s">
        <v>1439</v>
      </c>
      <c r="F161" s="15">
        <v>7900000</v>
      </c>
      <c r="G161" s="14">
        <f>VLOOKUP($A161,'Max '!$A$1:'Max '!$C$1236,2,FALSE)</f>
        <v>6222</v>
      </c>
      <c r="H161" s="1">
        <f>VLOOKUP($A161,'Max '!$A$1:'Max '!$C$1236,3,FALSE)</f>
        <v>7911000</v>
      </c>
      <c r="I161" s="1">
        <f t="shared" si="25"/>
        <v>8306550</v>
      </c>
      <c r="J161" s="20">
        <f t="shared" si="32"/>
        <v>7900000</v>
      </c>
      <c r="K161" t="str">
        <f t="shared" si="24"/>
        <v>approved</v>
      </c>
      <c r="L161" s="34" t="s">
        <v>2541</v>
      </c>
      <c r="M161" s="34" t="e">
        <f t="shared" si="29"/>
        <v>#VALUE!</v>
      </c>
      <c r="O161" s="21">
        <f t="shared" si="26"/>
        <v>0</v>
      </c>
      <c r="P161" s="21">
        <f t="shared" si="31"/>
        <v>0</v>
      </c>
      <c r="Q161" s="21">
        <f t="shared" si="27"/>
        <v>7900000</v>
      </c>
      <c r="R161" s="1">
        <f t="shared" si="30"/>
        <v>57464434.37202114</v>
      </c>
      <c r="S161" s="1">
        <f t="shared" si="30"/>
        <v>-65884368.62797886</v>
      </c>
      <c r="T161" s="1">
        <f t="shared" si="30"/>
        <v>104494771.25595772</v>
      </c>
      <c r="U161" s="1"/>
    </row>
    <row r="162" spans="1:21" ht="15">
      <c r="A162" s="4" t="s">
        <v>1109</v>
      </c>
      <c r="B162" t="str">
        <f>VLOOKUP($A162,Name!$A$1:$B$1260,2,FALSE)</f>
        <v>ABILENE ISD</v>
      </c>
      <c r="C162" s="9">
        <v>40070.589583333334</v>
      </c>
      <c r="D162" s="8" t="s">
        <v>1427</v>
      </c>
      <c r="E162" s="8" t="s">
        <v>1439</v>
      </c>
      <c r="F162" s="15">
        <v>13040000</v>
      </c>
      <c r="G162" s="14">
        <f>VLOOKUP($A162,'Max '!$A$1:'Max '!$C$1236,2,FALSE)</f>
        <v>16489</v>
      </c>
      <c r="H162" s="1">
        <f>VLOOKUP($A162,'Max '!$A$1:'Max '!$C$1236,3,FALSE)</f>
        <v>13044500</v>
      </c>
      <c r="I162" s="1">
        <f t="shared" si="25"/>
        <v>13696725</v>
      </c>
      <c r="J162" s="20">
        <f t="shared" si="32"/>
        <v>13040000</v>
      </c>
      <c r="K162" t="str">
        <f t="shared" si="24"/>
        <v>approved</v>
      </c>
      <c r="L162" s="34" t="s">
        <v>2541</v>
      </c>
      <c r="M162" s="34" t="e">
        <f t="shared" si="29"/>
        <v>#VALUE!</v>
      </c>
      <c r="O162" s="21">
        <f t="shared" si="26"/>
        <v>0</v>
      </c>
      <c r="P162" s="21">
        <f t="shared" si="31"/>
        <v>0</v>
      </c>
      <c r="Q162" s="21">
        <f t="shared" si="27"/>
        <v>13040000</v>
      </c>
      <c r="R162" s="1">
        <f t="shared" si="30"/>
        <v>57464434.37202114</v>
      </c>
      <c r="S162" s="1">
        <f t="shared" si="30"/>
        <v>-65884368.62797886</v>
      </c>
      <c r="T162" s="1">
        <f t="shared" si="30"/>
        <v>91454771.25595772</v>
      </c>
      <c r="U162" s="1"/>
    </row>
    <row r="163" spans="1:21" ht="15">
      <c r="A163" s="4" t="s">
        <v>828</v>
      </c>
      <c r="B163" t="str">
        <f>VLOOKUP($A163,Name!$A$1:$B$1260,2,FALSE)</f>
        <v>MILLSAP ISD</v>
      </c>
      <c r="C163" s="9">
        <v>40070.60763888889</v>
      </c>
      <c r="D163" s="8" t="s">
        <v>1427</v>
      </c>
      <c r="E163" s="8" t="s">
        <v>1439</v>
      </c>
      <c r="F163" s="15">
        <v>2040000</v>
      </c>
      <c r="G163" s="14">
        <f>VLOOKUP($A163,'Max '!$A$1:'Max '!$C$1236,2,FALSE)</f>
        <v>747</v>
      </c>
      <c r="H163" s="1">
        <f>VLOOKUP($A163,'Max '!$A$1:'Max '!$C$1236,3,FALSE)</f>
        <v>5173500</v>
      </c>
      <c r="I163" s="1">
        <f t="shared" si="25"/>
        <v>5432175</v>
      </c>
      <c r="J163" s="20">
        <v>0</v>
      </c>
      <c r="K163" t="str">
        <f t="shared" si="24"/>
        <v>RETURNED</v>
      </c>
      <c r="L163" s="34" t="s">
        <v>2541</v>
      </c>
      <c r="M163" s="34" t="e">
        <f t="shared" si="29"/>
        <v>#VALUE!</v>
      </c>
      <c r="O163" s="21">
        <f t="shared" si="26"/>
        <v>0</v>
      </c>
      <c r="P163" s="21">
        <f t="shared" si="31"/>
        <v>0</v>
      </c>
      <c r="Q163" s="21">
        <f t="shared" si="27"/>
        <v>0</v>
      </c>
      <c r="R163" s="1">
        <f aca="true" t="shared" si="33" ref="R163:T178">R162-O163</f>
        <v>57464434.37202114</v>
      </c>
      <c r="S163" s="1">
        <f t="shared" si="33"/>
        <v>-65884368.62797886</v>
      </c>
      <c r="T163" s="1">
        <f t="shared" si="33"/>
        <v>91454771.25595772</v>
      </c>
      <c r="U163" s="1"/>
    </row>
    <row r="164" spans="1:21" ht="15">
      <c r="A164" s="4" t="s">
        <v>1278</v>
      </c>
      <c r="B164" t="str">
        <f>VLOOKUP($A164,Name!$A$1:$B$1260,2,FALSE)</f>
        <v>HUNTSVILLE ISD</v>
      </c>
      <c r="C164" s="9">
        <v>40071.52847222222</v>
      </c>
      <c r="D164" s="8" t="s">
        <v>1444</v>
      </c>
      <c r="E164" s="8" t="s">
        <v>1440</v>
      </c>
      <c r="F164" s="15">
        <v>7800000</v>
      </c>
      <c r="G164" s="14">
        <f>VLOOKUP($A164,'Max '!$A$1:'Max '!$C$1236,2,FALSE)</f>
        <v>6012</v>
      </c>
      <c r="H164" s="1">
        <f>VLOOKUP($A164,'Max '!$A$1:'Max '!$C$1236,3,FALSE)</f>
        <v>7806000</v>
      </c>
      <c r="I164" s="1">
        <f t="shared" si="25"/>
        <v>8196300</v>
      </c>
      <c r="J164" s="20">
        <f t="shared" si="32"/>
        <v>7800000</v>
      </c>
      <c r="K164" t="str">
        <f t="shared" si="24"/>
        <v>approved</v>
      </c>
      <c r="L164" s="34" t="s">
        <v>2541</v>
      </c>
      <c r="M164" s="34" t="e">
        <f t="shared" si="29"/>
        <v>#VALUE!</v>
      </c>
      <c r="O164" s="21">
        <f t="shared" si="26"/>
        <v>0</v>
      </c>
      <c r="P164" s="21">
        <f t="shared" si="31"/>
        <v>7800000</v>
      </c>
      <c r="Q164" s="21">
        <f t="shared" si="27"/>
        <v>0</v>
      </c>
      <c r="R164" s="1">
        <f t="shared" si="33"/>
        <v>57464434.37202114</v>
      </c>
      <c r="S164" s="1">
        <f t="shared" si="33"/>
        <v>-73684368.62797886</v>
      </c>
      <c r="T164" s="1">
        <f t="shared" si="33"/>
        <v>91454771.25595772</v>
      </c>
      <c r="U164" s="1"/>
    </row>
    <row r="165" spans="1:22" s="45" customFormat="1" ht="15">
      <c r="A165" s="48" t="s">
        <v>575</v>
      </c>
      <c r="B165" s="45" t="str">
        <f>VLOOKUP($A165,Name!$A$1:$B$1260,2,FALSE)</f>
        <v>LA VEGA ISD</v>
      </c>
      <c r="C165" s="49">
        <v>40072.46111111111</v>
      </c>
      <c r="D165" s="50" t="s">
        <v>1427</v>
      </c>
      <c r="E165" s="50" t="s">
        <v>1439</v>
      </c>
      <c r="F165" s="51">
        <v>6189500</v>
      </c>
      <c r="G165" s="52">
        <f>VLOOKUP($A165,'Max '!$A$1:'Max '!$C$1236,2,FALSE)</f>
        <v>2781</v>
      </c>
      <c r="H165" s="53">
        <f>VLOOKUP($A165,'Max '!$A$1:'Max '!$C$1236,3,FALSE)</f>
        <v>6190500</v>
      </c>
      <c r="I165" s="53">
        <f t="shared" si="25"/>
        <v>6500025</v>
      </c>
      <c r="J165" s="54">
        <f t="shared" si="32"/>
        <v>6189500</v>
      </c>
      <c r="K165" s="45" t="str">
        <f t="shared" si="24"/>
        <v>approved</v>
      </c>
      <c r="L165" s="46" t="s">
        <v>2541</v>
      </c>
      <c r="M165" s="46" t="e">
        <f t="shared" si="29"/>
        <v>#VALUE!</v>
      </c>
      <c r="O165" s="55">
        <f t="shared" si="26"/>
        <v>0</v>
      </c>
      <c r="P165" s="55">
        <f t="shared" si="31"/>
        <v>0</v>
      </c>
      <c r="Q165" s="55">
        <f t="shared" si="27"/>
        <v>6189500</v>
      </c>
      <c r="R165" s="53">
        <f t="shared" si="33"/>
        <v>57464434.37202114</v>
      </c>
      <c r="S165" s="36">
        <f t="shared" si="33"/>
        <v>-73684368.62797886</v>
      </c>
      <c r="T165" s="36">
        <f t="shared" si="33"/>
        <v>85265271.25595772</v>
      </c>
      <c r="U165" s="53">
        <f>S165+T165</f>
        <v>11580902.627978861</v>
      </c>
      <c r="V165" s="45" t="s">
        <v>2550</v>
      </c>
    </row>
    <row r="166" spans="1:21" ht="15">
      <c r="A166" s="4" t="s">
        <v>1570</v>
      </c>
      <c r="B166" t="str">
        <f>VLOOKUP($A166,Name!$A$1:$B$1260,2,FALSE)</f>
        <v>HIGGS CARTER KING GIFTED &amp; TALENTED CHARTER ACAD</v>
      </c>
      <c r="C166" s="9">
        <v>40072.461805555555</v>
      </c>
      <c r="D166" s="8" t="s">
        <v>1428</v>
      </c>
      <c r="E166" s="8" t="s">
        <v>1440</v>
      </c>
      <c r="F166" s="15">
        <v>5000000</v>
      </c>
      <c r="G166" s="14">
        <f>VLOOKUP($A166,'Max '!$A$1:'Max '!$C$1236,2,FALSE)</f>
        <v>561</v>
      </c>
      <c r="H166" s="1">
        <f>VLOOKUP($A166,'Max '!$A$1:'Max '!$C$1236,3,FALSE)</f>
        <v>5080500</v>
      </c>
      <c r="I166" s="1">
        <f t="shared" si="25"/>
        <v>5334525</v>
      </c>
      <c r="J166" s="20">
        <f t="shared" si="32"/>
        <v>5000000</v>
      </c>
      <c r="K166" t="str">
        <f t="shared" si="24"/>
        <v>approved</v>
      </c>
      <c r="L166" s="34" t="s">
        <v>2541</v>
      </c>
      <c r="M166" s="34" t="e">
        <f t="shared" si="29"/>
        <v>#VALUE!</v>
      </c>
      <c r="O166" s="55">
        <f t="shared" si="26"/>
        <v>5000000</v>
      </c>
      <c r="P166" s="21">
        <f t="shared" si="31"/>
        <v>0</v>
      </c>
      <c r="Q166" s="21">
        <f t="shared" si="27"/>
        <v>0</v>
      </c>
      <c r="R166" s="1">
        <f t="shared" si="33"/>
        <v>52464434.37202114</v>
      </c>
      <c r="S166" s="1">
        <f t="shared" si="33"/>
        <v>-73684368.62797886</v>
      </c>
      <c r="T166" s="1">
        <f t="shared" si="33"/>
        <v>85265271.25595772</v>
      </c>
      <c r="U166" s="53">
        <f aca="true" t="shared" si="34" ref="U166:U193">S166+T166</f>
        <v>11580902.627978861</v>
      </c>
    </row>
    <row r="167" spans="1:21" s="45" customFormat="1" ht="15">
      <c r="A167" s="48" t="s">
        <v>2528</v>
      </c>
      <c r="B167" s="45" t="str">
        <f>VLOOKUP($A167,Name!$A$1:$B$1260,2,FALSE)</f>
        <v>YES PREPARATORY PUBLIC SCHOOLS</v>
      </c>
      <c r="C167" s="49">
        <v>40072.47708333333</v>
      </c>
      <c r="D167" s="50" t="s">
        <v>1428</v>
      </c>
      <c r="E167" s="50" t="s">
        <v>1439</v>
      </c>
      <c r="F167" s="51">
        <v>6100000</v>
      </c>
      <c r="G167" s="52">
        <f>VLOOKUP($A167,'Max '!$A$1:'Max '!$C$1236,2,FALSE)</f>
        <v>2638</v>
      </c>
      <c r="H167" s="53">
        <f>VLOOKUP($A167,'Max '!$A$1:'Max '!$C$1236,3,FALSE)</f>
        <v>6119000</v>
      </c>
      <c r="I167" s="53">
        <f t="shared" si="25"/>
        <v>6424950</v>
      </c>
      <c r="J167" s="54">
        <f t="shared" si="32"/>
        <v>6100000</v>
      </c>
      <c r="K167" s="45" t="str">
        <f t="shared" si="24"/>
        <v>approved</v>
      </c>
      <c r="L167" s="46" t="s">
        <v>2541</v>
      </c>
      <c r="M167" s="46" t="e">
        <f t="shared" si="29"/>
        <v>#VALUE!</v>
      </c>
      <c r="O167" s="55">
        <f t="shared" si="26"/>
        <v>6100000</v>
      </c>
      <c r="P167" s="55">
        <f t="shared" si="31"/>
        <v>0</v>
      </c>
      <c r="Q167" s="55">
        <f t="shared" si="27"/>
        <v>0</v>
      </c>
      <c r="R167" s="53">
        <f t="shared" si="33"/>
        <v>46364434.37202114</v>
      </c>
      <c r="S167" s="53">
        <f t="shared" si="33"/>
        <v>-73684368.62797886</v>
      </c>
      <c r="T167" s="53">
        <f t="shared" si="33"/>
        <v>85265271.25595772</v>
      </c>
      <c r="U167" s="53">
        <f t="shared" si="34"/>
        <v>11580902.627978861</v>
      </c>
    </row>
    <row r="168" spans="1:22" ht="15">
      <c r="A168" s="4" t="s">
        <v>1642</v>
      </c>
      <c r="B168" t="str">
        <f>VLOOKUP($A168,Name!$A$1:$B$1260,2,FALSE)</f>
        <v>NORTHSIDE ISD</v>
      </c>
      <c r="C168" s="9">
        <v>40073.47777777778</v>
      </c>
      <c r="D168" s="8" t="s">
        <v>1427</v>
      </c>
      <c r="E168" s="8" t="s">
        <v>1439</v>
      </c>
      <c r="F168" s="15">
        <v>48500000</v>
      </c>
      <c r="G168" s="14">
        <f>VLOOKUP($A168,'Max '!$A$1:'Max '!$C$1236,2,FALSE)</f>
        <v>89000</v>
      </c>
      <c r="H168" s="1">
        <f>VLOOKUP($A168,'Max '!$A$1:'Max '!$C$1236,3,FALSE)</f>
        <v>49300000</v>
      </c>
      <c r="I168" s="1">
        <f t="shared" si="25"/>
        <v>51765000</v>
      </c>
      <c r="J168" s="56">
        <v>35201000</v>
      </c>
      <c r="K168" t="str">
        <f t="shared" si="24"/>
        <v>approved</v>
      </c>
      <c r="L168" s="34" t="s">
        <v>2541</v>
      </c>
      <c r="M168" s="34" t="e">
        <f t="shared" si="29"/>
        <v>#VALUE!</v>
      </c>
      <c r="O168" s="21">
        <f t="shared" si="26"/>
        <v>0</v>
      </c>
      <c r="P168" s="21">
        <f t="shared" si="31"/>
        <v>0</v>
      </c>
      <c r="Q168" s="21">
        <f t="shared" si="27"/>
        <v>35201000</v>
      </c>
      <c r="R168" s="1">
        <f t="shared" si="33"/>
        <v>46364434.37202114</v>
      </c>
      <c r="S168" s="1">
        <f t="shared" si="33"/>
        <v>-73684368.62797886</v>
      </c>
      <c r="T168" s="1">
        <f t="shared" si="33"/>
        <v>50064271.25595772</v>
      </c>
      <c r="U168" s="53">
        <f t="shared" si="34"/>
        <v>-23620097.37202114</v>
      </c>
      <c r="V168" s="1">
        <f>R168+S168+T168</f>
        <v>22744337</v>
      </c>
    </row>
    <row r="169" spans="1:22" ht="15">
      <c r="A169" s="4" t="s">
        <v>1361</v>
      </c>
      <c r="B169" t="str">
        <f>VLOOKUP($A169,Name!$A$1:$B$1260,2,FALSE)</f>
        <v>LIBERTY HILL ISD</v>
      </c>
      <c r="C169" s="9">
        <v>40074.35763888889</v>
      </c>
      <c r="D169" s="8" t="s">
        <v>1427</v>
      </c>
      <c r="E169" s="8" t="s">
        <v>1440</v>
      </c>
      <c r="F169" s="15">
        <v>1530000</v>
      </c>
      <c r="G169" s="14">
        <f>VLOOKUP($A169,'Max '!$A$1:'Max '!$C$1236,2,FALSE)</f>
        <v>2483</v>
      </c>
      <c r="H169" s="1">
        <f>VLOOKUP($A169,'Max '!$A$1:'Max '!$C$1236,3,FALSE)</f>
        <v>6041500</v>
      </c>
      <c r="I169" s="1">
        <f t="shared" si="25"/>
        <v>6343575</v>
      </c>
      <c r="J169" s="61">
        <f t="shared" si="32"/>
        <v>1530000</v>
      </c>
      <c r="K169" t="str">
        <f t="shared" si="24"/>
        <v>approved</v>
      </c>
      <c r="L169" s="34" t="s">
        <v>2541</v>
      </c>
      <c r="M169" s="34" t="e">
        <f t="shared" si="29"/>
        <v>#VALUE!</v>
      </c>
      <c r="O169" s="21">
        <f t="shared" si="26"/>
        <v>0</v>
      </c>
      <c r="P169" s="21">
        <f t="shared" si="31"/>
        <v>0</v>
      </c>
      <c r="Q169" s="21">
        <f t="shared" si="27"/>
        <v>1530000</v>
      </c>
      <c r="R169" s="1">
        <f t="shared" si="33"/>
        <v>46364434.37202114</v>
      </c>
      <c r="S169" s="1">
        <f t="shared" si="33"/>
        <v>-73684368.62797886</v>
      </c>
      <c r="T169" s="1">
        <f t="shared" si="33"/>
        <v>48534271.25595772</v>
      </c>
      <c r="U169" s="53">
        <f t="shared" si="34"/>
        <v>-25150097.37202114</v>
      </c>
      <c r="V169" s="1">
        <f aca="true" t="shared" si="35" ref="V169:V193">R169+S169+T169</f>
        <v>21214337</v>
      </c>
    </row>
    <row r="170" spans="1:22" ht="15">
      <c r="A170" s="4" t="s">
        <v>1075</v>
      </c>
      <c r="B170" t="str">
        <f>VLOOKUP($A170,Name!$A$1:$B$1260,2,FALSE)</f>
        <v>ARLINGTON ISD</v>
      </c>
      <c r="C170" s="9">
        <v>40074.35763888889</v>
      </c>
      <c r="D170" s="8" t="s">
        <v>1427</v>
      </c>
      <c r="E170" s="8" t="s">
        <v>1439</v>
      </c>
      <c r="F170" s="15">
        <v>23517000</v>
      </c>
      <c r="G170" s="14">
        <f>VLOOKUP($A170,'Max '!$A$1:'Max '!$C$1236,2,FALSE)</f>
        <v>63045</v>
      </c>
      <c r="H170" s="1">
        <f>VLOOKUP($A170,'Max '!$A$1:'Max '!$C$1236,3,FALSE)</f>
        <v>36322500</v>
      </c>
      <c r="I170" s="1">
        <f t="shared" si="25"/>
        <v>38138625</v>
      </c>
      <c r="J170" s="20">
        <f t="shared" si="32"/>
        <v>23517000</v>
      </c>
      <c r="K170" t="str">
        <f t="shared" si="24"/>
        <v>approved</v>
      </c>
      <c r="L170" s="34" t="s">
        <v>2541</v>
      </c>
      <c r="M170" s="34" t="e">
        <f t="shared" si="29"/>
        <v>#VALUE!</v>
      </c>
      <c r="O170" s="21">
        <f t="shared" si="26"/>
        <v>0</v>
      </c>
      <c r="P170" s="21">
        <f t="shared" si="31"/>
        <v>0</v>
      </c>
      <c r="Q170" s="21">
        <f t="shared" si="27"/>
        <v>23517000</v>
      </c>
      <c r="R170" s="1">
        <f t="shared" si="33"/>
        <v>46364434.37202114</v>
      </c>
      <c r="S170" s="1">
        <f t="shared" si="33"/>
        <v>-73684368.62797886</v>
      </c>
      <c r="T170" s="1">
        <f t="shared" si="33"/>
        <v>25017271.255957723</v>
      </c>
      <c r="U170" s="53">
        <f t="shared" si="34"/>
        <v>-48667097.37202114</v>
      </c>
      <c r="V170" s="1">
        <f t="shared" si="35"/>
        <v>-2302663</v>
      </c>
    </row>
    <row r="171" spans="1:22" ht="15">
      <c r="A171" s="4" t="s">
        <v>991</v>
      </c>
      <c r="B171" t="str">
        <f>VLOOKUP($A171,Name!$A$1:$B$1260,2,FALSE)</f>
        <v>JOAQUIN ISD</v>
      </c>
      <c r="C171" s="9">
        <v>40074.467361111114</v>
      </c>
      <c r="D171" s="8" t="s">
        <v>1427</v>
      </c>
      <c r="E171" s="8" t="s">
        <v>1440</v>
      </c>
      <c r="F171" s="15">
        <v>5000000</v>
      </c>
      <c r="G171" s="14">
        <f>VLOOKUP($A171,'Max '!$A$1:'Max '!$C$1236,2,FALSE)</f>
        <v>706</v>
      </c>
      <c r="H171" s="1">
        <f>VLOOKUP($A171,'Max '!$A$1:'Max '!$C$1236,3,FALSE)</f>
        <v>5153000</v>
      </c>
      <c r="I171" s="1">
        <f t="shared" si="25"/>
        <v>5410650</v>
      </c>
      <c r="J171" s="20">
        <f t="shared" si="32"/>
        <v>5000000</v>
      </c>
      <c r="K171" t="str">
        <f t="shared" si="24"/>
        <v>approved</v>
      </c>
      <c r="L171" s="34" t="s">
        <v>2541</v>
      </c>
      <c r="M171" s="34" t="e">
        <f t="shared" si="29"/>
        <v>#VALUE!</v>
      </c>
      <c r="O171" s="21">
        <f t="shared" si="26"/>
        <v>0</v>
      </c>
      <c r="P171" s="21">
        <f t="shared" si="31"/>
        <v>0</v>
      </c>
      <c r="Q171" s="21">
        <f t="shared" si="27"/>
        <v>5000000</v>
      </c>
      <c r="R171" s="1">
        <f t="shared" si="33"/>
        <v>46364434.37202114</v>
      </c>
      <c r="S171" s="1">
        <f t="shared" si="33"/>
        <v>-73684368.62797886</v>
      </c>
      <c r="T171" s="1">
        <f t="shared" si="33"/>
        <v>20017271.255957723</v>
      </c>
      <c r="U171" s="53">
        <f t="shared" si="34"/>
        <v>-53667097.37202114</v>
      </c>
      <c r="V171" s="1">
        <f t="shared" si="35"/>
        <v>-7302663</v>
      </c>
    </row>
    <row r="172" spans="1:22" ht="15">
      <c r="A172" s="4" t="s">
        <v>1518</v>
      </c>
      <c r="B172" t="str">
        <f>VLOOKUP($A172,Name!$A$1:$B$1260,2,FALSE)</f>
        <v>BANDERA ISD</v>
      </c>
      <c r="C172" s="9">
        <v>40074.46805555555</v>
      </c>
      <c r="D172" s="8" t="s">
        <v>1427</v>
      </c>
      <c r="E172" s="8" t="s">
        <v>1439</v>
      </c>
      <c r="F172" s="15">
        <v>6054500</v>
      </c>
      <c r="G172" s="14">
        <f>VLOOKUP($A172,'Max '!$A$1:'Max '!$C$1236,2,FALSE)</f>
        <v>2509</v>
      </c>
      <c r="H172" s="1">
        <f>VLOOKUP($A172,'Max '!$A$1:'Max '!$C$1236,3,FALSE)</f>
        <v>6054500</v>
      </c>
      <c r="I172" s="1">
        <f t="shared" si="25"/>
        <v>6357225</v>
      </c>
      <c r="J172" s="20">
        <f t="shared" si="32"/>
        <v>6054500</v>
      </c>
      <c r="K172" t="str">
        <f t="shared" si="24"/>
        <v>approved</v>
      </c>
      <c r="L172" s="34" t="s">
        <v>2541</v>
      </c>
      <c r="M172" s="34" t="e">
        <f t="shared" si="29"/>
        <v>#VALUE!</v>
      </c>
      <c r="O172" s="21">
        <f t="shared" si="26"/>
        <v>0</v>
      </c>
      <c r="P172" s="21">
        <f t="shared" si="31"/>
        <v>0</v>
      </c>
      <c r="Q172" s="21">
        <f t="shared" si="27"/>
        <v>6054500</v>
      </c>
      <c r="R172" s="1">
        <f t="shared" si="33"/>
        <v>46364434.37202114</v>
      </c>
      <c r="S172" s="1">
        <f t="shared" si="33"/>
        <v>-73684368.62797886</v>
      </c>
      <c r="T172" s="1">
        <f t="shared" si="33"/>
        <v>13962771.255957723</v>
      </c>
      <c r="U172" s="53">
        <f t="shared" si="34"/>
        <v>-59721597.37202114</v>
      </c>
      <c r="V172" s="1">
        <f t="shared" si="35"/>
        <v>-13357163</v>
      </c>
    </row>
    <row r="173" spans="1:22" ht="15">
      <c r="A173" s="4" t="s">
        <v>1169</v>
      </c>
      <c r="B173" t="str">
        <f>VLOOKUP($A173,Name!$A$1:$B$1260,2,FALSE)</f>
        <v>CEDARS INTERNATIONAL ACADEMY</v>
      </c>
      <c r="C173" s="9">
        <v>40077.47430555556</v>
      </c>
      <c r="D173" s="8" t="s">
        <v>1428</v>
      </c>
      <c r="E173" s="8" t="s">
        <v>1439</v>
      </c>
      <c r="F173" s="15">
        <v>340000</v>
      </c>
      <c r="G173" s="14">
        <f>VLOOKUP($A173,'Max '!$A$1:'Max '!$C$1236,2,FALSE)</f>
        <v>182</v>
      </c>
      <c r="H173" s="1">
        <f>VLOOKUP($A173,'Max '!$A$1:'Max '!$C$1236,3,FALSE)</f>
        <v>5000000</v>
      </c>
      <c r="I173" s="1">
        <f t="shared" si="25"/>
        <v>5250000</v>
      </c>
      <c r="J173" s="20">
        <f t="shared" si="32"/>
        <v>340000</v>
      </c>
      <c r="K173" t="str">
        <f t="shared" si="24"/>
        <v>approved</v>
      </c>
      <c r="L173" s="34" t="s">
        <v>2541</v>
      </c>
      <c r="M173" s="34" t="e">
        <f t="shared" si="29"/>
        <v>#VALUE!</v>
      </c>
      <c r="O173" s="21">
        <f t="shared" si="26"/>
        <v>340000</v>
      </c>
      <c r="P173" s="21">
        <f t="shared" si="31"/>
        <v>0</v>
      </c>
      <c r="Q173" s="21">
        <f t="shared" si="27"/>
        <v>0</v>
      </c>
      <c r="R173" s="1">
        <f t="shared" si="33"/>
        <v>46024434.37202114</v>
      </c>
      <c r="S173" s="1">
        <f t="shared" si="33"/>
        <v>-73684368.62797886</v>
      </c>
      <c r="T173" s="1">
        <f t="shared" si="33"/>
        <v>13962771.255957723</v>
      </c>
      <c r="U173" s="53">
        <f t="shared" si="34"/>
        <v>-59721597.37202114</v>
      </c>
      <c r="V173" s="1">
        <f t="shared" si="35"/>
        <v>-13697163</v>
      </c>
    </row>
    <row r="174" spans="1:22" ht="15">
      <c r="A174" s="4" t="s">
        <v>1572</v>
      </c>
      <c r="B174" t="str">
        <f>VLOOKUP($A174,Name!$A$1:$B$1260,2,FALSE)</f>
        <v>NEW FRONTIERS CHARTER SCHOOL</v>
      </c>
      <c r="C174" s="9">
        <v>40078.46944444445</v>
      </c>
      <c r="D174" s="8" t="s">
        <v>1428</v>
      </c>
      <c r="E174" s="8" t="s">
        <v>1439</v>
      </c>
      <c r="F174" s="15">
        <v>5094500</v>
      </c>
      <c r="G174" s="14">
        <f>VLOOKUP($A174,'Max '!$A$1:'Max '!$C$1236,2,FALSE)</f>
        <v>606</v>
      </c>
      <c r="H174" s="1">
        <f>VLOOKUP($A174,'Max '!$A$1:'Max '!$C$1236,3,FALSE)</f>
        <v>5103000</v>
      </c>
      <c r="I174" s="1">
        <f t="shared" si="25"/>
        <v>5358150</v>
      </c>
      <c r="J174" s="20">
        <f t="shared" si="32"/>
        <v>5094500</v>
      </c>
      <c r="K174" t="str">
        <f t="shared" si="24"/>
        <v>approved</v>
      </c>
      <c r="L174" s="34" t="s">
        <v>2541</v>
      </c>
      <c r="M174" s="34" t="e">
        <f t="shared" si="29"/>
        <v>#VALUE!</v>
      </c>
      <c r="O174" s="21">
        <f t="shared" si="26"/>
        <v>5094500</v>
      </c>
      <c r="P174" s="21">
        <f t="shared" si="31"/>
        <v>0</v>
      </c>
      <c r="Q174" s="21">
        <f t="shared" si="27"/>
        <v>0</v>
      </c>
      <c r="R174" s="1">
        <f t="shared" si="33"/>
        <v>40929934.37202114</v>
      </c>
      <c r="S174" s="1">
        <f t="shared" si="33"/>
        <v>-73684368.62797886</v>
      </c>
      <c r="T174" s="1">
        <f t="shared" si="33"/>
        <v>13962771.255957723</v>
      </c>
      <c r="U174" s="53">
        <f t="shared" si="34"/>
        <v>-59721597.37202114</v>
      </c>
      <c r="V174" s="1">
        <f t="shared" si="35"/>
        <v>-18791663</v>
      </c>
    </row>
    <row r="175" spans="1:22" ht="15">
      <c r="A175" s="4" t="s">
        <v>102</v>
      </c>
      <c r="B175" t="str">
        <f>VLOOKUP($A175,Name!$A$1:$B$1260,2,FALSE)</f>
        <v>ATHENS ISD</v>
      </c>
      <c r="C175" s="9">
        <v>40081.47152777778</v>
      </c>
      <c r="D175" s="8" t="s">
        <v>1427</v>
      </c>
      <c r="E175" s="8" t="s">
        <v>1439</v>
      </c>
      <c r="F175" s="15">
        <v>6525500</v>
      </c>
      <c r="G175" s="14">
        <f>VLOOKUP($A175,'Max '!$A$1:'Max '!$C$1236,2,FALSE)</f>
        <v>3451</v>
      </c>
      <c r="H175" s="1">
        <f>VLOOKUP($A175,'Max '!$A$1:'Max '!$C$1236,3,FALSE)</f>
        <v>6525500</v>
      </c>
      <c r="I175" s="1">
        <f t="shared" si="25"/>
        <v>6851775</v>
      </c>
      <c r="J175" s="20">
        <f t="shared" si="32"/>
        <v>6525500</v>
      </c>
      <c r="K175" t="str">
        <f t="shared" si="24"/>
        <v>approved</v>
      </c>
      <c r="O175" s="21">
        <f t="shared" si="26"/>
        <v>0</v>
      </c>
      <c r="P175" s="21">
        <f t="shared" si="31"/>
        <v>0</v>
      </c>
      <c r="Q175" s="21">
        <f t="shared" si="27"/>
        <v>6525500</v>
      </c>
      <c r="R175" s="1">
        <f t="shared" si="33"/>
        <v>40929934.37202114</v>
      </c>
      <c r="S175" s="1">
        <f t="shared" si="33"/>
        <v>-73684368.62797886</v>
      </c>
      <c r="T175" s="1">
        <f t="shared" si="33"/>
        <v>7437271.255957723</v>
      </c>
      <c r="U175" s="53">
        <f t="shared" si="34"/>
        <v>-66247097.37202114</v>
      </c>
      <c r="V175" s="1">
        <f t="shared" si="35"/>
        <v>-25317163</v>
      </c>
    </row>
    <row r="176" spans="1:22" ht="15">
      <c r="A176"/>
      <c r="B176" t="e">
        <f>VLOOKUP($A176,Name!$A$1:$B$1260,2,FALSE)</f>
        <v>#N/A</v>
      </c>
      <c r="G176" s="14" t="e">
        <f>VLOOKUP(#REF!,'Max '!$A$1:'Max '!$C$1236,2,FALSE)</f>
        <v>#REF!</v>
      </c>
      <c r="H176" s="1" t="e">
        <f>VLOOKUP(#REF!,'Max '!$A$1:'Max '!$C$1236,3,FALSE)</f>
        <v>#REF!</v>
      </c>
      <c r="I176" s="1" t="e">
        <f t="shared" si="25"/>
        <v>#REF!</v>
      </c>
      <c r="J176" s="20" t="e">
        <f t="shared" si="32"/>
        <v>#REF!</v>
      </c>
      <c r="K176" t="e">
        <f t="shared" si="24"/>
        <v>#REF!</v>
      </c>
      <c r="O176" s="21">
        <f t="shared" si="26"/>
        <v>0</v>
      </c>
      <c r="P176" s="21">
        <f t="shared" si="31"/>
        <v>0</v>
      </c>
      <c r="Q176" s="21">
        <f t="shared" si="27"/>
        <v>0</v>
      </c>
      <c r="R176" s="1">
        <f t="shared" si="33"/>
        <v>40929934.37202114</v>
      </c>
      <c r="S176" s="1">
        <f t="shared" si="33"/>
        <v>-73684368.62797886</v>
      </c>
      <c r="T176" s="1">
        <f t="shared" si="33"/>
        <v>7437271.255957723</v>
      </c>
      <c r="U176" s="53">
        <f t="shared" si="34"/>
        <v>-66247097.37202114</v>
      </c>
      <c r="V176" s="1">
        <f t="shared" si="35"/>
        <v>-25317163</v>
      </c>
    </row>
    <row r="177" spans="2:22" ht="15">
      <c r="B177" t="e">
        <f>VLOOKUP($A177,Name!$A$1:$B$1260,2,FALSE)</f>
        <v>#N/A</v>
      </c>
      <c r="G177" s="14" t="e">
        <f>VLOOKUP($A177,'Max '!$A$1:'Max '!$C$1236,2,FALSE)</f>
        <v>#N/A</v>
      </c>
      <c r="H177" s="1" t="e">
        <f>VLOOKUP($A177,'Max '!$A$1:'Max '!$C$1236,3,FALSE)</f>
        <v>#N/A</v>
      </c>
      <c r="I177" s="1" t="e">
        <f t="shared" si="25"/>
        <v>#N/A</v>
      </c>
      <c r="J177" s="20" t="e">
        <f t="shared" si="32"/>
        <v>#N/A</v>
      </c>
      <c r="K177" t="e">
        <f t="shared" si="24"/>
        <v>#N/A</v>
      </c>
      <c r="O177" s="21">
        <f t="shared" si="26"/>
        <v>0</v>
      </c>
      <c r="P177" s="21">
        <f t="shared" si="31"/>
        <v>0</v>
      </c>
      <c r="Q177" s="21">
        <f t="shared" si="27"/>
        <v>0</v>
      </c>
      <c r="R177" s="1">
        <f t="shared" si="33"/>
        <v>40929934.37202114</v>
      </c>
      <c r="S177" s="1">
        <f t="shared" si="33"/>
        <v>-73684368.62797886</v>
      </c>
      <c r="T177" s="1">
        <f t="shared" si="33"/>
        <v>7437271.255957723</v>
      </c>
      <c r="U177" s="53">
        <f t="shared" si="34"/>
        <v>-66247097.37202114</v>
      </c>
      <c r="V177" s="1">
        <f t="shared" si="35"/>
        <v>-25317163</v>
      </c>
    </row>
    <row r="178" spans="2:22" ht="15">
      <c r="B178" t="e">
        <f>VLOOKUP($A178,Name!$A$1:$B$1260,2,FALSE)</f>
        <v>#N/A</v>
      </c>
      <c r="G178" s="14" t="e">
        <f>VLOOKUP($A178,'Max '!$A$1:'Max '!$C$1236,2,FALSE)</f>
        <v>#N/A</v>
      </c>
      <c r="H178" s="1" t="e">
        <f>VLOOKUP($A178,'Max '!$A$1:'Max '!$C$1236,3,FALSE)</f>
        <v>#N/A</v>
      </c>
      <c r="I178" s="1" t="e">
        <f t="shared" si="25"/>
        <v>#N/A</v>
      </c>
      <c r="J178" s="20" t="e">
        <f t="shared" si="32"/>
        <v>#N/A</v>
      </c>
      <c r="K178" t="e">
        <f t="shared" si="24"/>
        <v>#N/A</v>
      </c>
      <c r="O178" s="21">
        <f t="shared" si="26"/>
        <v>0</v>
      </c>
      <c r="P178" s="21">
        <f t="shared" si="31"/>
        <v>0</v>
      </c>
      <c r="Q178" s="21">
        <f t="shared" si="27"/>
        <v>0</v>
      </c>
      <c r="R178" s="1">
        <f t="shared" si="33"/>
        <v>40929934.37202114</v>
      </c>
      <c r="S178" s="1">
        <f t="shared" si="33"/>
        <v>-73684368.62797886</v>
      </c>
      <c r="T178" s="1">
        <f t="shared" si="33"/>
        <v>7437271.255957723</v>
      </c>
      <c r="U178" s="53">
        <f t="shared" si="34"/>
        <v>-66247097.37202114</v>
      </c>
      <c r="V178" s="1">
        <f t="shared" si="35"/>
        <v>-25317163</v>
      </c>
    </row>
    <row r="179" spans="2:22" ht="15">
      <c r="B179" t="e">
        <f>VLOOKUP($A179,Name!$A$1:$B$1260,2,FALSE)</f>
        <v>#N/A</v>
      </c>
      <c r="G179" s="14" t="e">
        <f>VLOOKUP($A179,'Max '!$A$1:'Max '!$C$1236,2,FALSE)</f>
        <v>#N/A</v>
      </c>
      <c r="H179" s="1" t="e">
        <f>VLOOKUP($A179,'Max '!$A$1:'Max '!$C$1236,3,FALSE)</f>
        <v>#N/A</v>
      </c>
      <c r="I179" s="1" t="e">
        <f t="shared" si="25"/>
        <v>#N/A</v>
      </c>
      <c r="J179" s="20" t="e">
        <f t="shared" si="32"/>
        <v>#N/A</v>
      </c>
      <c r="K179" t="e">
        <f t="shared" si="24"/>
        <v>#N/A</v>
      </c>
      <c r="O179" s="21">
        <f t="shared" si="26"/>
        <v>0</v>
      </c>
      <c r="P179" s="21">
        <f t="shared" si="31"/>
        <v>0</v>
      </c>
      <c r="Q179" s="21">
        <f t="shared" si="27"/>
        <v>0</v>
      </c>
      <c r="R179" s="1">
        <f aca="true" t="shared" si="36" ref="R179:T193">R178-O179</f>
        <v>40929934.37202114</v>
      </c>
      <c r="S179" s="1">
        <f t="shared" si="36"/>
        <v>-73684368.62797886</v>
      </c>
      <c r="T179" s="1">
        <f t="shared" si="36"/>
        <v>7437271.255957723</v>
      </c>
      <c r="U179" s="53">
        <f t="shared" si="34"/>
        <v>-66247097.37202114</v>
      </c>
      <c r="V179" s="1">
        <f t="shared" si="35"/>
        <v>-25317163</v>
      </c>
    </row>
    <row r="180" spans="2:22" ht="15">
      <c r="B180" t="e">
        <f>VLOOKUP($A180,Name!$A$1:$B$1260,2,FALSE)</f>
        <v>#N/A</v>
      </c>
      <c r="G180" s="14" t="e">
        <f>VLOOKUP($A180,'Max '!$A$1:'Max '!$C$1236,2,FALSE)</f>
        <v>#N/A</v>
      </c>
      <c r="H180" s="1" t="e">
        <f>VLOOKUP($A180,'Max '!$A$1:'Max '!$C$1236,3,FALSE)</f>
        <v>#N/A</v>
      </c>
      <c r="I180" s="1" t="e">
        <f t="shared" si="25"/>
        <v>#N/A</v>
      </c>
      <c r="J180" s="20" t="e">
        <f t="shared" si="32"/>
        <v>#N/A</v>
      </c>
      <c r="K180" t="e">
        <f t="shared" si="24"/>
        <v>#N/A</v>
      </c>
      <c r="O180" s="21">
        <f t="shared" si="26"/>
        <v>0</v>
      </c>
      <c r="P180" s="21">
        <f t="shared" si="31"/>
        <v>0</v>
      </c>
      <c r="Q180" s="21">
        <f t="shared" si="27"/>
        <v>0</v>
      </c>
      <c r="R180" s="1">
        <f t="shared" si="36"/>
        <v>40929934.37202114</v>
      </c>
      <c r="S180" s="1">
        <f t="shared" si="36"/>
        <v>-73684368.62797886</v>
      </c>
      <c r="T180" s="1">
        <f t="shared" si="36"/>
        <v>7437271.255957723</v>
      </c>
      <c r="U180" s="53">
        <f t="shared" si="34"/>
        <v>-66247097.37202114</v>
      </c>
      <c r="V180" s="1">
        <f t="shared" si="35"/>
        <v>-25317163</v>
      </c>
    </row>
    <row r="181" spans="2:22" ht="15">
      <c r="B181" t="e">
        <f>VLOOKUP($A181,Name!$A$1:$B$1260,2,FALSE)</f>
        <v>#N/A</v>
      </c>
      <c r="G181" s="14" t="e">
        <f>VLOOKUP($A181,'Max '!$A$1:'Max '!$C$1236,2,FALSE)</f>
        <v>#N/A</v>
      </c>
      <c r="H181" s="1" t="e">
        <f>VLOOKUP($A181,'Max '!$A$1:'Max '!$C$1236,3,FALSE)</f>
        <v>#N/A</v>
      </c>
      <c r="I181" s="1" t="e">
        <f t="shared" si="25"/>
        <v>#N/A</v>
      </c>
      <c r="J181" s="20" t="e">
        <f t="shared" si="32"/>
        <v>#N/A</v>
      </c>
      <c r="K181" t="e">
        <f t="shared" si="24"/>
        <v>#N/A</v>
      </c>
      <c r="O181" s="21">
        <f t="shared" si="26"/>
        <v>0</v>
      </c>
      <c r="P181" s="21">
        <f t="shared" si="31"/>
        <v>0</v>
      </c>
      <c r="Q181" s="21">
        <f t="shared" si="27"/>
        <v>0</v>
      </c>
      <c r="R181" s="1">
        <f t="shared" si="36"/>
        <v>40929934.37202114</v>
      </c>
      <c r="S181" s="1">
        <f t="shared" si="36"/>
        <v>-73684368.62797886</v>
      </c>
      <c r="T181" s="1">
        <f t="shared" si="36"/>
        <v>7437271.255957723</v>
      </c>
      <c r="U181" s="53">
        <f t="shared" si="34"/>
        <v>-66247097.37202114</v>
      </c>
      <c r="V181" s="1">
        <f t="shared" si="35"/>
        <v>-25317163</v>
      </c>
    </row>
    <row r="182" spans="2:22" ht="15">
      <c r="B182" t="e">
        <f>VLOOKUP($A182,Name!$A$1:$B$1260,2,FALSE)</f>
        <v>#N/A</v>
      </c>
      <c r="G182" s="14" t="e">
        <f>VLOOKUP($A182,'Max '!$A$1:'Max '!$C$1236,2,FALSE)</f>
        <v>#N/A</v>
      </c>
      <c r="H182" s="1" t="e">
        <f>VLOOKUP($A182,'Max '!$A$1:'Max '!$C$1236,3,FALSE)</f>
        <v>#N/A</v>
      </c>
      <c r="I182" s="1" t="e">
        <f t="shared" si="25"/>
        <v>#N/A</v>
      </c>
      <c r="J182" s="20" t="e">
        <f t="shared" si="32"/>
        <v>#N/A</v>
      </c>
      <c r="K182" t="e">
        <f t="shared" si="24"/>
        <v>#N/A</v>
      </c>
      <c r="O182" s="21">
        <f t="shared" si="26"/>
        <v>0</v>
      </c>
      <c r="P182" s="21">
        <f t="shared" si="31"/>
        <v>0</v>
      </c>
      <c r="Q182" s="21">
        <f t="shared" si="27"/>
        <v>0</v>
      </c>
      <c r="R182" s="1">
        <f t="shared" si="36"/>
        <v>40929934.37202114</v>
      </c>
      <c r="S182" s="1">
        <f t="shared" si="36"/>
        <v>-73684368.62797886</v>
      </c>
      <c r="T182" s="1">
        <f t="shared" si="36"/>
        <v>7437271.255957723</v>
      </c>
      <c r="U182" s="53">
        <f t="shared" si="34"/>
        <v>-66247097.37202114</v>
      </c>
      <c r="V182" s="1">
        <f t="shared" si="35"/>
        <v>-25317163</v>
      </c>
    </row>
    <row r="183" spans="2:22" ht="15">
      <c r="B183" t="e">
        <f>VLOOKUP($A183,Name!$A$1:$B$1260,2,FALSE)</f>
        <v>#N/A</v>
      </c>
      <c r="G183" s="14" t="e">
        <f>VLOOKUP($A183,'Max '!$A$1:'Max '!$C$1236,2,FALSE)</f>
        <v>#N/A</v>
      </c>
      <c r="H183" s="1" t="e">
        <f>VLOOKUP($A183,'Max '!$A$1:'Max '!$C$1236,3,FALSE)</f>
        <v>#N/A</v>
      </c>
      <c r="I183" s="1" t="e">
        <f t="shared" si="25"/>
        <v>#N/A</v>
      </c>
      <c r="J183" s="20" t="e">
        <f t="shared" si="32"/>
        <v>#N/A</v>
      </c>
      <c r="K183" t="e">
        <f t="shared" si="24"/>
        <v>#N/A</v>
      </c>
      <c r="O183" s="21">
        <f t="shared" si="26"/>
        <v>0</v>
      </c>
      <c r="P183" s="21">
        <f t="shared" si="31"/>
        <v>0</v>
      </c>
      <c r="Q183" s="21">
        <f t="shared" si="27"/>
        <v>0</v>
      </c>
      <c r="R183" s="1">
        <f t="shared" si="36"/>
        <v>40929934.37202114</v>
      </c>
      <c r="S183" s="1">
        <f t="shared" si="36"/>
        <v>-73684368.62797886</v>
      </c>
      <c r="T183" s="1">
        <f t="shared" si="36"/>
        <v>7437271.255957723</v>
      </c>
      <c r="U183" s="53">
        <f t="shared" si="34"/>
        <v>-66247097.37202114</v>
      </c>
      <c r="V183" s="1">
        <f t="shared" si="35"/>
        <v>-25317163</v>
      </c>
    </row>
    <row r="184" spans="2:22" ht="15">
      <c r="B184" t="e">
        <f>VLOOKUP($A184,Name!$A$1:$B$1260,2,FALSE)</f>
        <v>#N/A</v>
      </c>
      <c r="G184" s="14" t="e">
        <f>VLOOKUP($A184,'Max '!$A$1:'Max '!$C$1236,2,FALSE)</f>
        <v>#N/A</v>
      </c>
      <c r="H184" s="1" t="e">
        <f>VLOOKUP($A184,'Max '!$A$1:'Max '!$C$1236,3,FALSE)</f>
        <v>#N/A</v>
      </c>
      <c r="I184" s="1" t="e">
        <f t="shared" si="25"/>
        <v>#N/A</v>
      </c>
      <c r="J184" s="20" t="e">
        <f t="shared" si="32"/>
        <v>#N/A</v>
      </c>
      <c r="K184" t="e">
        <f t="shared" si="24"/>
        <v>#N/A</v>
      </c>
      <c r="O184" s="21">
        <f t="shared" si="26"/>
        <v>0</v>
      </c>
      <c r="P184" s="21">
        <f t="shared" si="31"/>
        <v>0</v>
      </c>
      <c r="Q184" s="21">
        <f t="shared" si="27"/>
        <v>0</v>
      </c>
      <c r="R184" s="1">
        <f t="shared" si="36"/>
        <v>40929934.37202114</v>
      </c>
      <c r="S184" s="1">
        <f t="shared" si="36"/>
        <v>-73684368.62797886</v>
      </c>
      <c r="T184" s="1">
        <f t="shared" si="36"/>
        <v>7437271.255957723</v>
      </c>
      <c r="U184" s="53">
        <f t="shared" si="34"/>
        <v>-66247097.37202114</v>
      </c>
      <c r="V184" s="1">
        <f t="shared" si="35"/>
        <v>-25317163</v>
      </c>
    </row>
    <row r="185" spans="2:22" ht="15">
      <c r="B185" t="e">
        <f>VLOOKUP($A185,Name!$A$1:$B$1260,2,FALSE)</f>
        <v>#N/A</v>
      </c>
      <c r="G185" s="14" t="e">
        <f>VLOOKUP($A185,'Max '!$A$1:'Max '!$C$1236,2,FALSE)</f>
        <v>#N/A</v>
      </c>
      <c r="H185" s="1" t="e">
        <f>VLOOKUP($A185,'Max '!$A$1:'Max '!$C$1236,3,FALSE)</f>
        <v>#N/A</v>
      </c>
      <c r="I185" s="1" t="e">
        <f t="shared" si="25"/>
        <v>#N/A</v>
      </c>
      <c r="J185" s="20" t="e">
        <f t="shared" si="32"/>
        <v>#N/A</v>
      </c>
      <c r="K185" t="e">
        <f t="shared" si="24"/>
        <v>#N/A</v>
      </c>
      <c r="O185" s="21">
        <f t="shared" si="26"/>
        <v>0</v>
      </c>
      <c r="P185" s="21">
        <f t="shared" si="31"/>
        <v>0</v>
      </c>
      <c r="Q185" s="21">
        <f t="shared" si="27"/>
        <v>0</v>
      </c>
      <c r="R185" s="1">
        <f t="shared" si="36"/>
        <v>40929934.37202114</v>
      </c>
      <c r="S185" s="1">
        <f t="shared" si="36"/>
        <v>-73684368.62797886</v>
      </c>
      <c r="T185" s="1">
        <f t="shared" si="36"/>
        <v>7437271.255957723</v>
      </c>
      <c r="U185" s="53">
        <f t="shared" si="34"/>
        <v>-66247097.37202114</v>
      </c>
      <c r="V185" s="1">
        <f t="shared" si="35"/>
        <v>-25317163</v>
      </c>
    </row>
    <row r="186" spans="2:22" ht="15">
      <c r="B186" t="e">
        <f>VLOOKUP($A186,Name!$A$1:$B$1260,2,FALSE)</f>
        <v>#N/A</v>
      </c>
      <c r="G186" s="14" t="e">
        <f>VLOOKUP($A186,'Max '!$A$1:'Max '!$C$1236,2,FALSE)</f>
        <v>#N/A</v>
      </c>
      <c r="H186" s="1" t="e">
        <f>VLOOKUP($A186,'Max '!$A$1:'Max '!$C$1236,3,FALSE)</f>
        <v>#N/A</v>
      </c>
      <c r="I186" s="1" t="e">
        <f t="shared" si="25"/>
        <v>#N/A</v>
      </c>
      <c r="J186" s="20" t="e">
        <f t="shared" si="32"/>
        <v>#N/A</v>
      </c>
      <c r="K186" t="e">
        <f t="shared" si="24"/>
        <v>#N/A</v>
      </c>
      <c r="O186" s="21">
        <f t="shared" si="26"/>
        <v>0</v>
      </c>
      <c r="P186" s="21">
        <f t="shared" si="31"/>
        <v>0</v>
      </c>
      <c r="Q186" s="21">
        <f t="shared" si="27"/>
        <v>0</v>
      </c>
      <c r="R186" s="1">
        <f t="shared" si="36"/>
        <v>40929934.37202114</v>
      </c>
      <c r="S186" s="1">
        <f t="shared" si="36"/>
        <v>-73684368.62797886</v>
      </c>
      <c r="T186" s="1">
        <f t="shared" si="36"/>
        <v>7437271.255957723</v>
      </c>
      <c r="U186" s="53">
        <f t="shared" si="34"/>
        <v>-66247097.37202114</v>
      </c>
      <c r="V186" s="1">
        <f t="shared" si="35"/>
        <v>-25317163</v>
      </c>
    </row>
    <row r="187" spans="2:22" ht="15">
      <c r="B187" t="e">
        <f>VLOOKUP($A187,Name!$A$1:$B$1260,2,FALSE)</f>
        <v>#N/A</v>
      </c>
      <c r="G187" s="14" t="e">
        <f>VLOOKUP($A187,'Max '!$A$1:'Max '!$C$1236,2,FALSE)</f>
        <v>#N/A</v>
      </c>
      <c r="H187" s="1" t="e">
        <f>VLOOKUP($A187,'Max '!$A$1:'Max '!$C$1236,3,FALSE)</f>
        <v>#N/A</v>
      </c>
      <c r="I187" s="1" t="e">
        <f t="shared" si="25"/>
        <v>#N/A</v>
      </c>
      <c r="J187" s="20" t="e">
        <f t="shared" si="32"/>
        <v>#N/A</v>
      </c>
      <c r="K187" t="e">
        <f t="shared" si="24"/>
        <v>#N/A</v>
      </c>
      <c r="O187" s="21">
        <f t="shared" si="26"/>
        <v>0</v>
      </c>
      <c r="P187" s="21">
        <f t="shared" si="31"/>
        <v>0</v>
      </c>
      <c r="Q187" s="21">
        <f t="shared" si="27"/>
        <v>0</v>
      </c>
      <c r="R187" s="1">
        <f t="shared" si="36"/>
        <v>40929934.37202114</v>
      </c>
      <c r="S187" s="1">
        <f t="shared" si="36"/>
        <v>-73684368.62797886</v>
      </c>
      <c r="T187" s="1">
        <f t="shared" si="36"/>
        <v>7437271.255957723</v>
      </c>
      <c r="U187" s="53">
        <f t="shared" si="34"/>
        <v>-66247097.37202114</v>
      </c>
      <c r="V187" s="1">
        <f t="shared" si="35"/>
        <v>-25317163</v>
      </c>
    </row>
    <row r="188" spans="2:22" ht="15">
      <c r="B188" t="e">
        <f>VLOOKUP($A188,Name!$A$1:$B$1260,2,FALSE)</f>
        <v>#N/A</v>
      </c>
      <c r="G188" s="14" t="e">
        <f>VLOOKUP($A188,'Max '!$A$1:'Max '!$C$1236,2,FALSE)</f>
        <v>#N/A</v>
      </c>
      <c r="H188" s="1" t="e">
        <f>VLOOKUP($A188,'Max '!$A$1:'Max '!$C$1236,3,FALSE)</f>
        <v>#N/A</v>
      </c>
      <c r="I188" s="1" t="e">
        <f t="shared" si="25"/>
        <v>#N/A</v>
      </c>
      <c r="J188" s="20" t="e">
        <f t="shared" si="32"/>
        <v>#N/A</v>
      </c>
      <c r="K188" t="e">
        <f t="shared" si="24"/>
        <v>#N/A</v>
      </c>
      <c r="O188" s="21">
        <f t="shared" si="26"/>
        <v>0</v>
      </c>
      <c r="P188" s="21">
        <f t="shared" si="31"/>
        <v>0</v>
      </c>
      <c r="Q188" s="21">
        <f t="shared" si="27"/>
        <v>0</v>
      </c>
      <c r="R188" s="1">
        <f t="shared" si="36"/>
        <v>40929934.37202114</v>
      </c>
      <c r="S188" s="1">
        <f t="shared" si="36"/>
        <v>-73684368.62797886</v>
      </c>
      <c r="T188" s="1">
        <f t="shared" si="36"/>
        <v>7437271.255957723</v>
      </c>
      <c r="U188" s="53">
        <f t="shared" si="34"/>
        <v>-66247097.37202114</v>
      </c>
      <c r="V188" s="1">
        <f t="shared" si="35"/>
        <v>-25317163</v>
      </c>
    </row>
    <row r="189" spans="2:22" ht="15">
      <c r="B189" t="e">
        <f>VLOOKUP($A189,Name!$A$1:$B$1260,2,FALSE)</f>
        <v>#N/A</v>
      </c>
      <c r="G189" s="14" t="e">
        <f>VLOOKUP($A189,'Max '!$A$1:'Max '!$C$1236,2,FALSE)</f>
        <v>#N/A</v>
      </c>
      <c r="H189" s="1" t="e">
        <f>VLOOKUP($A189,'Max '!$A$1:'Max '!$C$1236,3,FALSE)</f>
        <v>#N/A</v>
      </c>
      <c r="I189" s="1" t="e">
        <f t="shared" si="25"/>
        <v>#N/A</v>
      </c>
      <c r="J189" s="20" t="e">
        <f t="shared" si="32"/>
        <v>#N/A</v>
      </c>
      <c r="K189" t="e">
        <f>IF(J189=0,"RETURNED","approved")</f>
        <v>#N/A</v>
      </c>
      <c r="O189" s="21">
        <f t="shared" si="26"/>
        <v>0</v>
      </c>
      <c r="P189" s="21">
        <f t="shared" si="31"/>
        <v>0</v>
      </c>
      <c r="Q189" s="21">
        <f t="shared" si="27"/>
        <v>0</v>
      </c>
      <c r="R189" s="1">
        <f t="shared" si="36"/>
        <v>40929934.37202114</v>
      </c>
      <c r="S189" s="1">
        <f t="shared" si="36"/>
        <v>-73684368.62797886</v>
      </c>
      <c r="T189" s="1">
        <f t="shared" si="36"/>
        <v>7437271.255957723</v>
      </c>
      <c r="U189" s="53">
        <f t="shared" si="34"/>
        <v>-66247097.37202114</v>
      </c>
      <c r="V189" s="1">
        <f t="shared" si="35"/>
        <v>-25317163</v>
      </c>
    </row>
    <row r="190" spans="2:22" ht="15">
      <c r="B190" t="e">
        <f>VLOOKUP($A190,Name!$A$1:$B$1260,2,FALSE)</f>
        <v>#N/A</v>
      </c>
      <c r="G190" s="14" t="e">
        <f>VLOOKUP($A190,'Max '!$A$1:'Max '!$C$1236,2,FALSE)</f>
        <v>#N/A</v>
      </c>
      <c r="H190" s="1" t="e">
        <f>VLOOKUP($A190,'Max '!$A$1:'Max '!$C$1236,3,FALSE)</f>
        <v>#N/A</v>
      </c>
      <c r="I190" s="1" t="e">
        <f t="shared" si="25"/>
        <v>#N/A</v>
      </c>
      <c r="J190" s="20" t="e">
        <f t="shared" si="32"/>
        <v>#N/A</v>
      </c>
      <c r="K190" t="e">
        <f>IF(J190=0,"RETURNED","approved")</f>
        <v>#N/A</v>
      </c>
      <c r="O190" s="21">
        <f t="shared" si="26"/>
        <v>0</v>
      </c>
      <c r="P190" s="21">
        <f t="shared" si="31"/>
        <v>0</v>
      </c>
      <c r="Q190" s="21">
        <f t="shared" si="27"/>
        <v>0</v>
      </c>
      <c r="R190" s="1">
        <f t="shared" si="36"/>
        <v>40929934.37202114</v>
      </c>
      <c r="S190" s="1">
        <f t="shared" si="36"/>
        <v>-73684368.62797886</v>
      </c>
      <c r="T190" s="1">
        <f t="shared" si="36"/>
        <v>7437271.255957723</v>
      </c>
      <c r="U190" s="53">
        <f t="shared" si="34"/>
        <v>-66247097.37202114</v>
      </c>
      <c r="V190" s="1">
        <f t="shared" si="35"/>
        <v>-25317163</v>
      </c>
    </row>
    <row r="191" spans="2:22" ht="15">
      <c r="B191" t="e">
        <f>VLOOKUP($A191,Name!$A$1:$B$1260,2,FALSE)</f>
        <v>#N/A</v>
      </c>
      <c r="G191" s="14" t="e">
        <f>VLOOKUP($A191,'Max '!$A$1:'Max '!$C$1236,2,FALSE)</f>
        <v>#N/A</v>
      </c>
      <c r="H191" s="1" t="e">
        <f>VLOOKUP($A191,'Max '!$A$1:'Max '!$C$1236,3,FALSE)</f>
        <v>#N/A</v>
      </c>
      <c r="I191" s="1" t="e">
        <f t="shared" si="25"/>
        <v>#N/A</v>
      </c>
      <c r="J191" s="20" t="e">
        <f t="shared" si="32"/>
        <v>#N/A</v>
      </c>
      <c r="K191" t="e">
        <f>IF(J191=0,"RETURNED","approved")</f>
        <v>#N/A</v>
      </c>
      <c r="O191" s="21">
        <f t="shared" si="26"/>
        <v>0</v>
      </c>
      <c r="P191" s="21">
        <f t="shared" si="31"/>
        <v>0</v>
      </c>
      <c r="Q191" s="21">
        <f t="shared" si="27"/>
        <v>0</v>
      </c>
      <c r="R191" s="1">
        <f t="shared" si="36"/>
        <v>40929934.37202114</v>
      </c>
      <c r="S191" s="1">
        <f t="shared" si="36"/>
        <v>-73684368.62797886</v>
      </c>
      <c r="T191" s="1">
        <f t="shared" si="36"/>
        <v>7437271.255957723</v>
      </c>
      <c r="U191" s="53">
        <f t="shared" si="34"/>
        <v>-66247097.37202114</v>
      </c>
      <c r="V191" s="1">
        <f t="shared" si="35"/>
        <v>-25317163</v>
      </c>
    </row>
    <row r="192" spans="2:22" ht="15">
      <c r="B192" t="e">
        <f>VLOOKUP($A192,Name!$A$1:$B$1260,2,FALSE)</f>
        <v>#N/A</v>
      </c>
      <c r="G192" s="14" t="e">
        <f>VLOOKUP($A192,'Max '!$A$1:'Max '!$C$1236,2,FALSE)</f>
        <v>#N/A</v>
      </c>
      <c r="H192" s="1" t="e">
        <f>VLOOKUP($A192,'Max '!$A$1:'Max '!$C$1236,3,FALSE)</f>
        <v>#N/A</v>
      </c>
      <c r="I192" s="1" t="e">
        <f t="shared" si="25"/>
        <v>#N/A</v>
      </c>
      <c r="J192" s="20" t="e">
        <f t="shared" si="32"/>
        <v>#N/A</v>
      </c>
      <c r="K192" t="e">
        <f>IF(J192=0,"RETURNED","approved")</f>
        <v>#N/A</v>
      </c>
      <c r="O192" s="21">
        <f t="shared" si="26"/>
        <v>0</v>
      </c>
      <c r="P192" s="21">
        <f t="shared" si="31"/>
        <v>0</v>
      </c>
      <c r="Q192" s="21">
        <f t="shared" si="27"/>
        <v>0</v>
      </c>
      <c r="R192" s="1">
        <f t="shared" si="36"/>
        <v>40929934.37202114</v>
      </c>
      <c r="S192" s="1">
        <f t="shared" si="36"/>
        <v>-73684368.62797886</v>
      </c>
      <c r="T192" s="1">
        <f t="shared" si="36"/>
        <v>7437271.255957723</v>
      </c>
      <c r="U192" s="53">
        <f t="shared" si="34"/>
        <v>-66247097.37202114</v>
      </c>
      <c r="V192" s="1">
        <f t="shared" si="35"/>
        <v>-25317163</v>
      </c>
    </row>
    <row r="193" spans="2:22" ht="15">
      <c r="B193" t="e">
        <f>VLOOKUP($A193,Name!$A$1:$B$1260,2,FALSE)</f>
        <v>#N/A</v>
      </c>
      <c r="G193" s="14" t="e">
        <f>VLOOKUP($A193,'Max '!$A$1:'Max '!$C$1236,2,FALSE)</f>
        <v>#N/A</v>
      </c>
      <c r="H193" s="1" t="e">
        <f>VLOOKUP($A193,'Max '!$A$1:'Max '!$C$1236,3,FALSE)</f>
        <v>#N/A</v>
      </c>
      <c r="I193" s="1" t="e">
        <f t="shared" si="25"/>
        <v>#N/A</v>
      </c>
      <c r="J193" s="20" t="e">
        <f t="shared" si="32"/>
        <v>#N/A</v>
      </c>
      <c r="K193" t="e">
        <f>IF(J193=0,"RETURNED","approved")</f>
        <v>#N/A</v>
      </c>
      <c r="O193" s="21">
        <f t="shared" si="26"/>
        <v>0</v>
      </c>
      <c r="P193" s="21">
        <f t="shared" si="31"/>
        <v>0</v>
      </c>
      <c r="Q193" s="21">
        <f t="shared" si="27"/>
        <v>0</v>
      </c>
      <c r="R193" s="1">
        <f t="shared" si="36"/>
        <v>40929934.37202114</v>
      </c>
      <c r="S193" s="1">
        <f t="shared" si="36"/>
        <v>-73684368.62797886</v>
      </c>
      <c r="T193" s="1">
        <f t="shared" si="36"/>
        <v>7437271.255957723</v>
      </c>
      <c r="U193" s="53">
        <f t="shared" si="34"/>
        <v>-66247097.37202114</v>
      </c>
      <c r="V193" s="1">
        <f t="shared" si="35"/>
        <v>-25317163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2.421875" style="16" bestFit="1" customWidth="1"/>
    <col min="2" max="2" width="49.57421875" style="0" customWidth="1"/>
    <col min="3" max="3" width="24.00390625" style="21" bestFit="1" customWidth="1"/>
    <col min="4" max="4" width="30.140625" style="0" bestFit="1" customWidth="1"/>
    <col min="5" max="5" width="20.57421875" style="0" customWidth="1"/>
  </cols>
  <sheetData>
    <row r="1" spans="1:3" ht="15">
      <c r="A1" s="79" t="s">
        <v>2559</v>
      </c>
      <c r="B1" s="80"/>
      <c r="C1" s="80"/>
    </row>
    <row r="2" spans="1:3" s="64" customFormat="1" ht="15">
      <c r="A2" s="69" t="s">
        <v>2553</v>
      </c>
      <c r="B2" s="77" t="s">
        <v>2551</v>
      </c>
      <c r="C2" s="70" t="s">
        <v>2552</v>
      </c>
    </row>
    <row r="3" spans="1:3" ht="15">
      <c r="A3" s="16" t="s">
        <v>1109</v>
      </c>
      <c r="B3" t="s">
        <v>1110</v>
      </c>
      <c r="C3" s="21">
        <v>13040000</v>
      </c>
    </row>
    <row r="4" spans="1:3" ht="15">
      <c r="A4" s="16" t="s">
        <v>866</v>
      </c>
      <c r="B4" t="s">
        <v>867</v>
      </c>
      <c r="C4" s="21">
        <v>12430000</v>
      </c>
    </row>
    <row r="5" spans="1:3" ht="15">
      <c r="A5" s="16" t="s">
        <v>1830</v>
      </c>
      <c r="B5" t="s">
        <v>1831</v>
      </c>
      <c r="C5" s="21">
        <v>5000000</v>
      </c>
    </row>
    <row r="6" spans="1:3" ht="15">
      <c r="A6" s="16" t="s">
        <v>1698</v>
      </c>
      <c r="B6" t="s">
        <v>1699</v>
      </c>
      <c r="C6" s="21">
        <v>7945000</v>
      </c>
    </row>
    <row r="7" spans="1:3" ht="15">
      <c r="A7" s="16" t="s">
        <v>1876</v>
      </c>
      <c r="B7" t="s">
        <v>1877</v>
      </c>
      <c r="C7" s="21">
        <v>5874000</v>
      </c>
    </row>
    <row r="8" spans="1:3" ht="15">
      <c r="A8" s="66" t="s">
        <v>1075</v>
      </c>
      <c r="B8" s="45" t="s">
        <v>1076</v>
      </c>
      <c r="C8" s="55">
        <v>23517500</v>
      </c>
    </row>
    <row r="9" spans="1:3" ht="15">
      <c r="A9" s="66" t="s">
        <v>102</v>
      </c>
      <c r="B9" t="str">
        <f>VLOOKUP($A9,'[2]Name'!$A$1:$B$1260,2,FALSE)</f>
        <v>ATHENS ISD</v>
      </c>
      <c r="C9" s="67">
        <v>6525500</v>
      </c>
    </row>
    <row r="10" spans="1:3" ht="15">
      <c r="A10" s="16" t="s">
        <v>1810</v>
      </c>
      <c r="B10" t="s">
        <v>1811</v>
      </c>
      <c r="C10" s="21">
        <v>5735500</v>
      </c>
    </row>
    <row r="11" spans="1:3" ht="15">
      <c r="A11" s="16" t="s">
        <v>2002</v>
      </c>
      <c r="B11" t="s">
        <v>2003</v>
      </c>
      <c r="C11" s="21">
        <v>5250000</v>
      </c>
    </row>
    <row r="12" spans="1:3" ht="15">
      <c r="A12" s="16" t="s">
        <v>897</v>
      </c>
      <c r="B12" t="s">
        <v>898</v>
      </c>
      <c r="C12" s="21">
        <v>2295000</v>
      </c>
    </row>
    <row r="13" spans="1:3" ht="15">
      <c r="A13" s="66" t="s">
        <v>1518</v>
      </c>
      <c r="B13" t="str">
        <f>VLOOKUP($A13,'[2]Name'!$A$1:$B$1260,2,FALSE)</f>
        <v>BANDERA ISD</v>
      </c>
      <c r="C13" s="67">
        <v>6054500</v>
      </c>
    </row>
    <row r="14" spans="1:3" ht="15">
      <c r="A14" s="16" t="s">
        <v>304</v>
      </c>
      <c r="B14" t="s">
        <v>305</v>
      </c>
      <c r="C14" s="21">
        <v>14452500</v>
      </c>
    </row>
    <row r="15" spans="1:4" ht="15">
      <c r="A15" s="16" t="s">
        <v>1552</v>
      </c>
      <c r="B15" t="s">
        <v>1553</v>
      </c>
      <c r="C15" s="21">
        <v>0</v>
      </c>
      <c r="D15" t="s">
        <v>2558</v>
      </c>
    </row>
    <row r="16" spans="1:3" ht="15">
      <c r="A16" s="16" t="s">
        <v>1822</v>
      </c>
      <c r="B16" t="s">
        <v>1823</v>
      </c>
      <c r="C16" s="21">
        <v>1000000</v>
      </c>
    </row>
    <row r="17" spans="1:3" ht="15">
      <c r="A17" s="66" t="s">
        <v>246</v>
      </c>
      <c r="B17" s="45" t="s">
        <v>247</v>
      </c>
      <c r="C17" s="55">
        <v>1100000</v>
      </c>
    </row>
    <row r="18" spans="1:3" ht="15">
      <c r="A18" s="65" t="s">
        <v>1702</v>
      </c>
      <c r="B18" s="38" t="s">
        <v>1703</v>
      </c>
      <c r="C18" s="47">
        <v>11280000</v>
      </c>
    </row>
    <row r="19" spans="1:3" ht="15">
      <c r="A19" s="16" t="s">
        <v>1292</v>
      </c>
      <c r="B19" t="s">
        <v>1293</v>
      </c>
      <c r="C19" s="21">
        <v>7278500</v>
      </c>
    </row>
    <row r="20" spans="1:3" ht="15">
      <c r="A20" s="16" t="s">
        <v>326</v>
      </c>
      <c r="B20" t="s">
        <v>327</v>
      </c>
      <c r="C20" s="21">
        <v>9595500</v>
      </c>
    </row>
    <row r="21" spans="1:3" ht="15">
      <c r="A21" s="16" t="s">
        <v>909</v>
      </c>
      <c r="B21" t="s">
        <v>910</v>
      </c>
      <c r="C21" s="21">
        <v>5000000</v>
      </c>
    </row>
    <row r="22" spans="1:3" ht="15">
      <c r="A22" s="16" t="s">
        <v>941</v>
      </c>
      <c r="B22" t="s">
        <v>942</v>
      </c>
      <c r="C22" s="21">
        <v>5119000</v>
      </c>
    </row>
    <row r="23" spans="1:3" ht="15">
      <c r="A23" s="16" t="s">
        <v>1103</v>
      </c>
      <c r="B23" t="s">
        <v>1104</v>
      </c>
      <c r="C23" s="21">
        <v>9155475</v>
      </c>
    </row>
    <row r="24" spans="1:4" ht="15">
      <c r="A24" s="16" t="s">
        <v>1169</v>
      </c>
      <c r="B24" t="s">
        <v>1170</v>
      </c>
      <c r="C24" s="21">
        <v>0</v>
      </c>
      <c r="D24" t="s">
        <v>2557</v>
      </c>
    </row>
    <row r="25" spans="1:3" ht="15">
      <c r="A25" s="16" t="s">
        <v>1878</v>
      </c>
      <c r="B25" t="s">
        <v>1879</v>
      </c>
      <c r="C25" s="21">
        <v>5724500</v>
      </c>
    </row>
    <row r="26" spans="1:3" ht="15">
      <c r="A26" s="16" t="s">
        <v>989</v>
      </c>
      <c r="B26" t="s">
        <v>990</v>
      </c>
      <c r="C26" s="68">
        <v>6083000</v>
      </c>
    </row>
    <row r="27" spans="1:3" ht="15">
      <c r="A27" s="16" t="s">
        <v>707</v>
      </c>
      <c r="B27" t="s">
        <v>708</v>
      </c>
      <c r="C27" s="21">
        <v>2700000</v>
      </c>
    </row>
    <row r="28" spans="1:3" ht="15">
      <c r="A28" s="16" t="s">
        <v>1249</v>
      </c>
      <c r="B28" t="s">
        <v>1250</v>
      </c>
      <c r="C28" s="21">
        <v>2754000</v>
      </c>
    </row>
    <row r="29" spans="1:3" ht="15">
      <c r="A29" s="16" t="s">
        <v>484</v>
      </c>
      <c r="B29" t="s">
        <v>485</v>
      </c>
      <c r="C29" s="21">
        <v>500000</v>
      </c>
    </row>
    <row r="30" spans="1:3" ht="15">
      <c r="A30" s="16" t="s">
        <v>2088</v>
      </c>
      <c r="B30" t="s">
        <v>2089</v>
      </c>
      <c r="C30" s="21">
        <v>4700000</v>
      </c>
    </row>
    <row r="31" spans="1:3" ht="15">
      <c r="A31" s="16" t="s">
        <v>32</v>
      </c>
      <c r="B31" t="s">
        <v>33</v>
      </c>
      <c r="C31" s="21">
        <v>7235000</v>
      </c>
    </row>
    <row r="32" spans="1:3" ht="15">
      <c r="A32" s="16" t="s">
        <v>34</v>
      </c>
      <c r="B32" t="s">
        <v>35</v>
      </c>
      <c r="C32" s="21">
        <v>55142000</v>
      </c>
    </row>
    <row r="33" spans="1:3" ht="15">
      <c r="A33" s="16" t="s">
        <v>1710</v>
      </c>
      <c r="B33" t="s">
        <v>1711</v>
      </c>
      <c r="C33" s="21">
        <v>2000000</v>
      </c>
    </row>
    <row r="34" spans="1:3" ht="15">
      <c r="A34" s="16" t="s">
        <v>1700</v>
      </c>
      <c r="B34" t="s">
        <v>1701</v>
      </c>
      <c r="C34" s="21">
        <v>5175000</v>
      </c>
    </row>
    <row r="35" spans="1:3" ht="15">
      <c r="A35" s="16" t="s">
        <v>1920</v>
      </c>
      <c r="B35" t="s">
        <v>1921</v>
      </c>
      <c r="C35" s="21">
        <v>5115000</v>
      </c>
    </row>
    <row r="36" spans="1:3" ht="15">
      <c r="A36" s="16" t="s">
        <v>2098</v>
      </c>
      <c r="B36" t="s">
        <v>2099</v>
      </c>
      <c r="C36" s="21">
        <v>16689225</v>
      </c>
    </row>
    <row r="37" spans="1:3" ht="15">
      <c r="A37" s="16" t="s">
        <v>1482</v>
      </c>
      <c r="B37" t="s">
        <v>1483</v>
      </c>
      <c r="C37" s="21">
        <v>5730000</v>
      </c>
    </row>
    <row r="38" spans="1:3" ht="15">
      <c r="A38" s="16" t="s">
        <v>1101</v>
      </c>
      <c r="B38" t="s">
        <v>1102</v>
      </c>
      <c r="C38" s="21">
        <v>12446000</v>
      </c>
    </row>
    <row r="39" spans="1:3" ht="15">
      <c r="A39" s="16" t="s">
        <v>2152</v>
      </c>
      <c r="B39" t="s">
        <v>2153</v>
      </c>
      <c r="C39" s="21">
        <v>1530000</v>
      </c>
    </row>
    <row r="40" spans="1:3" ht="15">
      <c r="A40" s="16" t="s">
        <v>2026</v>
      </c>
      <c r="B40" t="s">
        <v>2027</v>
      </c>
      <c r="C40" s="21">
        <v>5000000</v>
      </c>
    </row>
    <row r="41" spans="1:3" ht="15">
      <c r="A41" s="16" t="s">
        <v>2000</v>
      </c>
      <c r="B41" t="s">
        <v>2001</v>
      </c>
      <c r="C41" s="67">
        <v>5000000</v>
      </c>
    </row>
    <row r="42" spans="1:3" ht="15">
      <c r="A42" s="16" t="s">
        <v>2004</v>
      </c>
      <c r="B42" t="s">
        <v>2005</v>
      </c>
      <c r="C42" s="21">
        <v>5250000</v>
      </c>
    </row>
    <row r="43" spans="1:3" ht="15">
      <c r="A43" s="16" t="s">
        <v>1882</v>
      </c>
      <c r="B43" t="s">
        <v>1883</v>
      </c>
      <c r="C43" s="21">
        <v>20198500</v>
      </c>
    </row>
    <row r="44" spans="1:3" ht="15">
      <c r="A44" s="16" t="s">
        <v>40</v>
      </c>
      <c r="B44" t="s">
        <v>41</v>
      </c>
      <c r="C44" s="21">
        <v>15475000</v>
      </c>
    </row>
    <row r="45" spans="1:3" ht="15">
      <c r="A45" s="16" t="s">
        <v>2356</v>
      </c>
      <c r="B45" t="s">
        <v>2357</v>
      </c>
      <c r="C45" s="21">
        <v>5000000</v>
      </c>
    </row>
    <row r="46" spans="1:3" ht="15">
      <c r="A46" s="16" t="s">
        <v>486</v>
      </c>
      <c r="B46" t="s">
        <v>487</v>
      </c>
      <c r="C46" s="21">
        <v>5574000</v>
      </c>
    </row>
    <row r="47" spans="1:3" ht="15">
      <c r="A47" s="16" t="s">
        <v>1620</v>
      </c>
      <c r="B47" t="s">
        <v>1621</v>
      </c>
      <c r="C47" s="21">
        <v>11990500</v>
      </c>
    </row>
    <row r="48" spans="1:3" ht="15">
      <c r="A48" s="16" t="s">
        <v>16</v>
      </c>
      <c r="B48" t="s">
        <v>17</v>
      </c>
      <c r="C48" s="21">
        <v>5101500</v>
      </c>
    </row>
    <row r="49" spans="1:3" ht="15">
      <c r="A49" s="16" t="s">
        <v>14</v>
      </c>
      <c r="B49" t="s">
        <v>15</v>
      </c>
      <c r="C49" s="21">
        <v>5054500</v>
      </c>
    </row>
    <row r="50" spans="1:3" ht="15">
      <c r="A50" s="16" t="s">
        <v>24</v>
      </c>
      <c r="B50" t="s">
        <v>25</v>
      </c>
      <c r="C50" s="21">
        <v>5000000</v>
      </c>
    </row>
    <row r="51" spans="1:3" ht="15">
      <c r="A51" s="16" t="s">
        <v>1179</v>
      </c>
      <c r="B51" t="s">
        <v>1180</v>
      </c>
      <c r="C51" s="21">
        <v>5011000</v>
      </c>
    </row>
    <row r="52" spans="1:3" ht="15">
      <c r="A52" s="16" t="s">
        <v>1714</v>
      </c>
      <c r="B52" t="s">
        <v>1715</v>
      </c>
      <c r="C52" s="21">
        <v>2378571</v>
      </c>
    </row>
    <row r="53" spans="1:3" ht="15">
      <c r="A53" s="16" t="s">
        <v>1067</v>
      </c>
      <c r="B53" t="s">
        <v>1068</v>
      </c>
      <c r="C53" s="21">
        <v>5257500</v>
      </c>
    </row>
    <row r="54" spans="1:3" ht="15">
      <c r="A54" s="16" t="s">
        <v>510</v>
      </c>
      <c r="B54" t="s">
        <v>511</v>
      </c>
      <c r="C54" s="21">
        <v>1438776</v>
      </c>
    </row>
    <row r="55" spans="1:3" ht="15">
      <c r="A55" s="16" t="s">
        <v>1612</v>
      </c>
      <c r="B55" t="s">
        <v>1613</v>
      </c>
      <c r="C55" s="21">
        <v>5092500</v>
      </c>
    </row>
    <row r="56" spans="1:3" ht="15">
      <c r="A56" s="16" t="s">
        <v>2530</v>
      </c>
      <c r="B56" t="s">
        <v>2531</v>
      </c>
      <c r="C56" s="21">
        <v>5578000</v>
      </c>
    </row>
    <row r="57" spans="1:3" ht="15">
      <c r="A57" s="16" t="s">
        <v>929</v>
      </c>
      <c r="B57" t="s">
        <v>930</v>
      </c>
      <c r="C57" s="21">
        <v>6491000</v>
      </c>
    </row>
    <row r="58" spans="1:3" ht="15">
      <c r="A58" s="16" t="s">
        <v>979</v>
      </c>
      <c r="B58" t="s">
        <v>980</v>
      </c>
      <c r="C58" s="21">
        <v>5000000</v>
      </c>
    </row>
    <row r="59" spans="1:3" ht="15">
      <c r="A59" s="16" t="s">
        <v>1570</v>
      </c>
      <c r="B59" t="s">
        <v>1571</v>
      </c>
      <c r="C59" s="21">
        <v>5000000</v>
      </c>
    </row>
    <row r="60" spans="1:3" ht="15">
      <c r="A60" s="16" t="s">
        <v>2508</v>
      </c>
      <c r="B60" t="s">
        <v>2509</v>
      </c>
      <c r="C60" s="21">
        <v>5434000</v>
      </c>
    </row>
    <row r="61" spans="1:3" ht="15">
      <c r="A61" s="16" t="s">
        <v>155</v>
      </c>
      <c r="B61" t="s">
        <v>1693</v>
      </c>
      <c r="C61" s="21">
        <v>5000000</v>
      </c>
    </row>
    <row r="62" spans="1:3" ht="15">
      <c r="A62" s="16" t="s">
        <v>1278</v>
      </c>
      <c r="B62" t="s">
        <v>1279</v>
      </c>
      <c r="C62" s="21">
        <v>7800000</v>
      </c>
    </row>
    <row r="63" spans="1:3" ht="15">
      <c r="A63" s="16" t="s">
        <v>850</v>
      </c>
      <c r="B63" t="s">
        <v>851</v>
      </c>
      <c r="C63" s="21">
        <v>5081000</v>
      </c>
    </row>
    <row r="64" spans="1:3" ht="15">
      <c r="A64" s="16" t="s">
        <v>260</v>
      </c>
      <c r="B64" t="s">
        <v>261</v>
      </c>
      <c r="C64" s="21">
        <v>5275000</v>
      </c>
    </row>
    <row r="65" spans="1:3" ht="15">
      <c r="A65" s="16" t="s">
        <v>1838</v>
      </c>
      <c r="B65" t="s">
        <v>1839</v>
      </c>
      <c r="C65" s="21">
        <v>7200000</v>
      </c>
    </row>
    <row r="66" spans="1:3" ht="15">
      <c r="A66" s="16" t="s">
        <v>1359</v>
      </c>
      <c r="B66" t="s">
        <v>1360</v>
      </c>
      <c r="C66" s="21">
        <v>5238500</v>
      </c>
    </row>
    <row r="67" spans="1:3" ht="15">
      <c r="A67" s="66" t="s">
        <v>991</v>
      </c>
      <c r="B67" t="str">
        <f>VLOOKUP($A67,'[2]Name'!$A$1:$B$1260,2,FALSE)</f>
        <v>JOAQUIN ISD</v>
      </c>
      <c r="C67" s="67">
        <v>5000000</v>
      </c>
    </row>
    <row r="68" spans="1:3" ht="15">
      <c r="A68" s="16" t="s">
        <v>366</v>
      </c>
      <c r="B68" t="s">
        <v>367</v>
      </c>
      <c r="C68" s="21">
        <v>5480266</v>
      </c>
    </row>
    <row r="69" spans="1:3" ht="15">
      <c r="A69" s="16" t="s">
        <v>2490</v>
      </c>
      <c r="B69" t="s">
        <v>2491</v>
      </c>
      <c r="C69" s="21">
        <v>6115000</v>
      </c>
    </row>
    <row r="70" spans="1:3" ht="15">
      <c r="A70" s="16" t="s">
        <v>20</v>
      </c>
      <c r="B70" t="s">
        <v>21</v>
      </c>
      <c r="C70" s="21">
        <v>5041000</v>
      </c>
    </row>
    <row r="71" spans="1:3" ht="15">
      <c r="A71" s="16" t="s">
        <v>276</v>
      </c>
      <c r="B71" t="s">
        <v>277</v>
      </c>
      <c r="C71" s="21">
        <v>5529500</v>
      </c>
    </row>
    <row r="72" spans="1:3" ht="15">
      <c r="A72" s="16" t="s">
        <v>575</v>
      </c>
      <c r="B72" t="s">
        <v>576</v>
      </c>
      <c r="C72" s="21">
        <v>6189500</v>
      </c>
    </row>
    <row r="73" spans="1:3" ht="15">
      <c r="A73" s="16" t="s">
        <v>2116</v>
      </c>
      <c r="B73" t="s">
        <v>2117</v>
      </c>
      <c r="C73" s="21">
        <v>6500000</v>
      </c>
    </row>
    <row r="74" spans="1:3" ht="15">
      <c r="A74" s="16" t="s">
        <v>2362</v>
      </c>
      <c r="B74" t="s">
        <v>2363</v>
      </c>
      <c r="C74" s="21">
        <v>2000000</v>
      </c>
    </row>
    <row r="75" spans="1:4" s="38" customFormat="1" ht="15">
      <c r="A75" s="16" t="s">
        <v>2100</v>
      </c>
      <c r="B75" t="s">
        <v>2101</v>
      </c>
      <c r="C75" s="21">
        <v>29908000</v>
      </c>
      <c r="D75"/>
    </row>
    <row r="76" spans="1:3" ht="15">
      <c r="A76" s="16" t="s">
        <v>1361</v>
      </c>
      <c r="B76" t="s">
        <v>1362</v>
      </c>
      <c r="C76" s="68">
        <v>1530000</v>
      </c>
    </row>
    <row r="77" spans="1:3" ht="15">
      <c r="A77" s="16" t="s">
        <v>1682</v>
      </c>
      <c r="B77" t="s">
        <v>1683</v>
      </c>
      <c r="C77" s="21">
        <v>6000000</v>
      </c>
    </row>
    <row r="78" spans="1:4" s="45" customFormat="1" ht="15">
      <c r="A78" s="16" t="s">
        <v>1013</v>
      </c>
      <c r="B78" t="s">
        <v>1014</v>
      </c>
      <c r="C78" s="21">
        <v>6547500</v>
      </c>
      <c r="D78" s="38"/>
    </row>
    <row r="79" spans="1:3" ht="15">
      <c r="A79" s="16" t="s">
        <v>860</v>
      </c>
      <c r="B79" t="s">
        <v>861</v>
      </c>
      <c r="C79" s="21">
        <v>2500000</v>
      </c>
    </row>
    <row r="80" spans="1:3" ht="15">
      <c r="A80" s="16" t="s">
        <v>2402</v>
      </c>
      <c r="B80" t="s">
        <v>2403</v>
      </c>
      <c r="C80" s="21">
        <v>8936000</v>
      </c>
    </row>
    <row r="81" spans="1:4" ht="15">
      <c r="A81" s="16" t="s">
        <v>1314</v>
      </c>
      <c r="B81" t="s">
        <v>1315</v>
      </c>
      <c r="C81" s="21">
        <v>1000000</v>
      </c>
      <c r="D81" s="45"/>
    </row>
    <row r="82" spans="1:3" ht="15">
      <c r="A82" s="16" t="s">
        <v>1900</v>
      </c>
      <c r="B82" t="s">
        <v>1901</v>
      </c>
      <c r="C82" s="21">
        <v>6261000</v>
      </c>
    </row>
    <row r="83" spans="1:3" ht="15">
      <c r="A83" s="16" t="s">
        <v>368</v>
      </c>
      <c r="B83" t="s">
        <v>369</v>
      </c>
      <c r="C83" s="21">
        <v>5000000</v>
      </c>
    </row>
    <row r="84" spans="1:3" ht="15">
      <c r="A84" s="16" t="s">
        <v>536</v>
      </c>
      <c r="B84" t="s">
        <v>537</v>
      </c>
      <c r="C84" s="21">
        <v>4800000</v>
      </c>
    </row>
    <row r="85" spans="1:3" ht="15">
      <c r="A85" s="16" t="s">
        <v>1193</v>
      </c>
      <c r="B85" t="s">
        <v>1194</v>
      </c>
      <c r="C85" s="21">
        <v>7900000</v>
      </c>
    </row>
    <row r="86" spans="1:3" ht="15">
      <c r="A86" s="16" t="s">
        <v>709</v>
      </c>
      <c r="B86" t="s">
        <v>710</v>
      </c>
      <c r="C86" s="21">
        <v>5000000</v>
      </c>
    </row>
    <row r="87" spans="1:3" ht="15">
      <c r="A87" s="16" t="s">
        <v>2188</v>
      </c>
      <c r="B87" t="s">
        <v>2189</v>
      </c>
      <c r="C87" s="21">
        <v>2000000</v>
      </c>
    </row>
    <row r="88" spans="1:3" ht="15">
      <c r="A88" s="16" t="s">
        <v>583</v>
      </c>
      <c r="B88" t="s">
        <v>584</v>
      </c>
      <c r="C88" s="21">
        <v>5167500</v>
      </c>
    </row>
    <row r="89" spans="1:3" ht="15">
      <c r="A89" s="16" t="s">
        <v>987</v>
      </c>
      <c r="B89" t="s">
        <v>988</v>
      </c>
      <c r="C89" s="21">
        <v>1020000</v>
      </c>
    </row>
    <row r="90" spans="1:3" ht="15">
      <c r="A90" s="16" t="s">
        <v>160</v>
      </c>
      <c r="B90" t="s">
        <v>161</v>
      </c>
      <c r="C90" s="21">
        <v>1500000</v>
      </c>
    </row>
    <row r="91" spans="1:3" ht="15">
      <c r="A91" s="16" t="s">
        <v>703</v>
      </c>
      <c r="B91" t="s">
        <v>704</v>
      </c>
      <c r="C91" s="21">
        <v>7900000</v>
      </c>
    </row>
    <row r="92" spans="1:3" ht="15">
      <c r="A92" s="16" t="s">
        <v>2288</v>
      </c>
      <c r="B92" t="s">
        <v>2289</v>
      </c>
      <c r="C92" s="21">
        <v>6085000</v>
      </c>
    </row>
    <row r="93" spans="1:3" ht="15">
      <c r="A93" s="66" t="s">
        <v>683</v>
      </c>
      <c r="B93" s="45" t="s">
        <v>684</v>
      </c>
      <c r="C93" s="55">
        <v>9360000</v>
      </c>
    </row>
    <row r="94" spans="1:4" s="45" customFormat="1" ht="15">
      <c r="A94" s="16" t="s">
        <v>1572</v>
      </c>
      <c r="B94" t="s">
        <v>1573</v>
      </c>
      <c r="C94" s="21">
        <v>5094500</v>
      </c>
      <c r="D94"/>
    </row>
    <row r="95" spans="1:3" ht="15">
      <c r="A95" s="16" t="s">
        <v>1842</v>
      </c>
      <c r="B95" t="s">
        <v>1843</v>
      </c>
      <c r="C95" s="21">
        <v>2040000</v>
      </c>
    </row>
    <row r="96" spans="1:3" ht="15">
      <c r="A96" s="16" t="s">
        <v>2358</v>
      </c>
      <c r="B96" t="s">
        <v>2359</v>
      </c>
      <c r="C96" s="21">
        <v>5314500</v>
      </c>
    </row>
    <row r="97" spans="1:4" ht="15">
      <c r="A97" s="16" t="s">
        <v>1642</v>
      </c>
      <c r="B97" t="s">
        <v>1643</v>
      </c>
      <c r="C97" s="68">
        <v>36001000</v>
      </c>
      <c r="D97" s="45"/>
    </row>
    <row r="98" spans="1:3" ht="15">
      <c r="A98" s="16" t="s">
        <v>2012</v>
      </c>
      <c r="B98" t="s">
        <v>2013</v>
      </c>
      <c r="C98" s="21">
        <v>5000000</v>
      </c>
    </row>
    <row r="99" spans="1:3" ht="15">
      <c r="A99" s="16" t="s">
        <v>466</v>
      </c>
      <c r="B99" t="s">
        <v>467</v>
      </c>
      <c r="C99" s="21">
        <v>5000000</v>
      </c>
    </row>
    <row r="100" spans="1:3" ht="15">
      <c r="A100" s="16" t="s">
        <v>2320</v>
      </c>
      <c r="B100" t="s">
        <v>2321</v>
      </c>
      <c r="C100" s="21">
        <v>5000000</v>
      </c>
    </row>
    <row r="101" spans="1:3" ht="15">
      <c r="A101" s="16" t="s">
        <v>937</v>
      </c>
      <c r="B101" t="s">
        <v>938</v>
      </c>
      <c r="C101" s="21">
        <v>1250000</v>
      </c>
    </row>
    <row r="102" spans="1:3" ht="15">
      <c r="A102" s="16" t="s">
        <v>1888</v>
      </c>
      <c r="B102" t="s">
        <v>1889</v>
      </c>
      <c r="C102" s="21">
        <v>31901500</v>
      </c>
    </row>
    <row r="103" spans="1:3" ht="15">
      <c r="A103" s="16" t="s">
        <v>300</v>
      </c>
      <c r="B103" t="s">
        <v>301</v>
      </c>
      <c r="C103" s="21">
        <v>9437000</v>
      </c>
    </row>
    <row r="104" spans="1:3" ht="15">
      <c r="A104" s="16" t="s">
        <v>877</v>
      </c>
      <c r="B104" t="s">
        <v>878</v>
      </c>
      <c r="C104" s="21">
        <v>3000000</v>
      </c>
    </row>
    <row r="105" spans="1:3" ht="15">
      <c r="A105" s="16" t="s">
        <v>2478</v>
      </c>
      <c r="B105" t="s">
        <v>2479</v>
      </c>
      <c r="C105" s="21">
        <v>5530350</v>
      </c>
    </row>
    <row r="106" spans="1:4" s="45" customFormat="1" ht="15">
      <c r="A106" s="16" t="s">
        <v>736</v>
      </c>
      <c r="B106" t="s">
        <v>737</v>
      </c>
      <c r="C106" s="21">
        <v>3978000</v>
      </c>
      <c r="D106"/>
    </row>
    <row r="107" spans="1:3" ht="15">
      <c r="A107" s="16" t="s">
        <v>2390</v>
      </c>
      <c r="B107" t="s">
        <v>2391</v>
      </c>
      <c r="C107" s="21">
        <v>5235000</v>
      </c>
    </row>
    <row r="108" spans="1:3" ht="15">
      <c r="A108" s="16" t="s">
        <v>306</v>
      </c>
      <c r="B108" t="s">
        <v>307</v>
      </c>
      <c r="C108" s="21">
        <v>5000000</v>
      </c>
    </row>
    <row r="109" spans="1:4" ht="15">
      <c r="A109" s="16" t="s">
        <v>2336</v>
      </c>
      <c r="B109" t="s">
        <v>2337</v>
      </c>
      <c r="C109" s="21">
        <v>7103500</v>
      </c>
      <c r="D109" s="45"/>
    </row>
    <row r="110" spans="1:3" ht="15">
      <c r="A110" s="16" t="s">
        <v>1610</v>
      </c>
      <c r="B110" t="s">
        <v>1611</v>
      </c>
      <c r="C110" s="21">
        <v>5000000</v>
      </c>
    </row>
    <row r="111" spans="1:3" ht="15">
      <c r="A111" s="16" t="s">
        <v>1316</v>
      </c>
      <c r="B111" t="s">
        <v>1317</v>
      </c>
      <c r="C111" s="21">
        <v>2000000</v>
      </c>
    </row>
    <row r="112" spans="1:3" ht="15">
      <c r="A112" s="16" t="s">
        <v>62</v>
      </c>
      <c r="B112" t="s">
        <v>63</v>
      </c>
      <c r="C112" s="21">
        <v>8200000</v>
      </c>
    </row>
    <row r="113" spans="1:3" ht="15">
      <c r="A113" s="16" t="s">
        <v>967</v>
      </c>
      <c r="B113" t="s">
        <v>968</v>
      </c>
      <c r="C113" s="21">
        <v>5667000</v>
      </c>
    </row>
    <row r="114" spans="1:3" ht="15">
      <c r="A114" s="16" t="s">
        <v>1628</v>
      </c>
      <c r="B114" t="s">
        <v>1629</v>
      </c>
      <c r="C114" s="21">
        <v>9787500</v>
      </c>
    </row>
    <row r="115" spans="1:3" ht="15">
      <c r="A115" s="16" t="s">
        <v>1365</v>
      </c>
      <c r="B115" t="s">
        <v>1366</v>
      </c>
      <c r="C115" s="21">
        <v>5000000</v>
      </c>
    </row>
    <row r="116" spans="1:3" ht="15">
      <c r="A116" s="16" t="s">
        <v>1680</v>
      </c>
      <c r="B116" t="s">
        <v>1681</v>
      </c>
      <c r="C116" s="21">
        <v>8130000</v>
      </c>
    </row>
    <row r="117" spans="1:3" ht="15">
      <c r="A117" s="66" t="s">
        <v>1113</v>
      </c>
      <c r="B117" s="45" t="s">
        <v>1114</v>
      </c>
      <c r="C117" s="55">
        <v>1785000</v>
      </c>
    </row>
    <row r="118" spans="1:3" ht="15">
      <c r="A118" s="16" t="s">
        <v>1302</v>
      </c>
      <c r="B118" t="s">
        <v>1303</v>
      </c>
      <c r="C118" s="21">
        <v>17440000</v>
      </c>
    </row>
    <row r="119" spans="1:4" s="45" customFormat="1" ht="15">
      <c r="A119" s="16" t="s">
        <v>1934</v>
      </c>
      <c r="B119" t="s">
        <v>1935</v>
      </c>
      <c r="C119" s="21">
        <v>1224000</v>
      </c>
      <c r="D119"/>
    </row>
    <row r="120" spans="1:3" ht="15">
      <c r="A120" s="16" t="s">
        <v>784</v>
      </c>
      <c r="B120" t="s">
        <v>785</v>
      </c>
      <c r="C120" s="21">
        <v>4000000</v>
      </c>
    </row>
    <row r="121" spans="1:3" ht="15">
      <c r="A121" s="16" t="s">
        <v>2168</v>
      </c>
      <c r="B121" t="s">
        <v>2169</v>
      </c>
      <c r="C121" s="67">
        <v>2000000</v>
      </c>
    </row>
    <row r="122" spans="1:3" s="45" customFormat="1" ht="15">
      <c r="A122" s="16" t="s">
        <v>1902</v>
      </c>
      <c r="B122" t="s">
        <v>1903</v>
      </c>
      <c r="C122" s="21">
        <v>2040000</v>
      </c>
    </row>
    <row r="123" spans="1:3" ht="15">
      <c r="A123" s="16" t="s">
        <v>1409</v>
      </c>
      <c r="B123" t="s">
        <v>1410</v>
      </c>
      <c r="C123" s="21">
        <v>1200000</v>
      </c>
    </row>
    <row r="124" spans="1:3" ht="15">
      <c r="A124" s="16" t="s">
        <v>1023</v>
      </c>
      <c r="B124" t="s">
        <v>1024</v>
      </c>
      <c r="C124" s="21">
        <v>5000000</v>
      </c>
    </row>
    <row r="125" spans="1:4" ht="15">
      <c r="A125" s="16" t="s">
        <v>240</v>
      </c>
      <c r="B125" t="s">
        <v>241</v>
      </c>
      <c r="C125" s="21">
        <v>2000000</v>
      </c>
      <c r="D125" s="45"/>
    </row>
    <row r="126" spans="1:3" ht="15">
      <c r="A126" s="66" t="s">
        <v>2528</v>
      </c>
      <c r="B126" s="45" t="s">
        <v>2529</v>
      </c>
      <c r="C126" s="55">
        <v>6100000</v>
      </c>
    </row>
    <row r="127" spans="1:3" ht="15">
      <c r="A127" s="16" t="s">
        <v>1484</v>
      </c>
      <c r="B127" t="s">
        <v>1485</v>
      </c>
      <c r="C127" s="21">
        <v>5034000</v>
      </c>
    </row>
    <row r="128" spans="2:3" ht="15">
      <c r="B128" s="71" t="s">
        <v>2554</v>
      </c>
      <c r="C128" s="70">
        <f>SUM(C3:C127)</f>
        <v>849854663</v>
      </c>
    </row>
    <row r="130" spans="2:3" ht="15">
      <c r="B130" t="s">
        <v>2555</v>
      </c>
      <c r="C130" s="21">
        <v>538585000</v>
      </c>
    </row>
    <row r="131" spans="2:3" ht="30">
      <c r="B131" s="75" t="s">
        <v>2556</v>
      </c>
      <c r="C131" s="21">
        <v>320370000</v>
      </c>
    </row>
    <row r="132" spans="2:3" ht="15">
      <c r="B132" s="71"/>
      <c r="C132" s="70">
        <f>SUM(C130:C131)</f>
        <v>858955000</v>
      </c>
    </row>
    <row r="133" ht="15">
      <c r="B133" s="74"/>
    </row>
    <row r="134" spans="2:3" ht="15">
      <c r="B134" s="72" t="s">
        <v>2560</v>
      </c>
      <c r="C134" s="70">
        <f>C132-C128</f>
        <v>9100337</v>
      </c>
    </row>
    <row r="135" spans="2:3" ht="15">
      <c r="B135" s="72"/>
      <c r="C135" s="70"/>
    </row>
    <row r="136" ht="15">
      <c r="A136" s="76"/>
    </row>
    <row r="137" s="45" customFormat="1" ht="15">
      <c r="C137" s="73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</sheetData>
  <sheetProtection/>
  <mergeCells count="1">
    <mergeCell ref="A1:C1"/>
  </mergeCells>
  <printOptions/>
  <pageMargins left="0.7" right="0.7" top="0.75" bottom="0.75" header="0.3" footer="0.3"/>
  <pageSetup fitToHeight="3" fitToWidth="1" horizontalDpi="600" verticalDpi="600" orientation="portrait" scale="72" r:id="rId1"/>
  <ignoredErrors>
    <ignoredError sqref="A3:A1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60"/>
  <sheetViews>
    <sheetView zoomScalePageLayoutView="0" workbookViewId="0" topLeftCell="A1198">
      <selection activeCell="B78" sqref="B78"/>
    </sheetView>
  </sheetViews>
  <sheetFormatPr defaultColWidth="9.140625" defaultRowHeight="15"/>
  <cols>
    <col min="1" max="1" width="9.140625" style="7" customWidth="1"/>
    <col min="2" max="2" width="52.28125" style="0" customWidth="1"/>
  </cols>
  <sheetData>
    <row r="1" spans="1:2" ht="15">
      <c r="A1" s="5" t="s">
        <v>1456</v>
      </c>
      <c r="B1" s="2" t="s">
        <v>1457</v>
      </c>
    </row>
    <row r="2" spans="1:2" ht="15">
      <c r="A2" s="6" t="s">
        <v>1458</v>
      </c>
      <c r="B2" s="3" t="s">
        <v>1459</v>
      </c>
    </row>
    <row r="3" spans="1:2" ht="15">
      <c r="A3" s="6" t="s">
        <v>1460</v>
      </c>
      <c r="B3" s="3" t="s">
        <v>1461</v>
      </c>
    </row>
    <row r="4" spans="1:2" ht="15">
      <c r="A4" s="6" t="s">
        <v>1462</v>
      </c>
      <c r="B4" s="3" t="s">
        <v>1463</v>
      </c>
    </row>
    <row r="5" spans="1:2" ht="15">
      <c r="A5" s="6" t="s">
        <v>1464</v>
      </c>
      <c r="B5" s="3" t="s">
        <v>1465</v>
      </c>
    </row>
    <row r="6" spans="1:2" ht="15">
      <c r="A6" s="6" t="s">
        <v>1466</v>
      </c>
      <c r="B6" s="3" t="s">
        <v>1467</v>
      </c>
    </row>
    <row r="7" spans="1:2" ht="15">
      <c r="A7" s="6" t="s">
        <v>1468</v>
      </c>
      <c r="B7" s="3" t="s">
        <v>1469</v>
      </c>
    </row>
    <row r="8" spans="1:2" ht="15">
      <c r="A8" s="6" t="s">
        <v>1470</v>
      </c>
      <c r="B8" s="3" t="s">
        <v>1471</v>
      </c>
    </row>
    <row r="9" spans="1:2" ht="15">
      <c r="A9" s="6" t="s">
        <v>1472</v>
      </c>
      <c r="B9" s="3" t="s">
        <v>1473</v>
      </c>
    </row>
    <row r="10" spans="1:2" ht="15">
      <c r="A10" s="6" t="s">
        <v>1474</v>
      </c>
      <c r="B10" s="3" t="s">
        <v>1475</v>
      </c>
    </row>
    <row r="11" spans="1:2" ht="15">
      <c r="A11" s="6" t="s">
        <v>1476</v>
      </c>
      <c r="B11" s="3" t="s">
        <v>1477</v>
      </c>
    </row>
    <row r="12" spans="1:2" ht="15">
      <c r="A12" s="6" t="s">
        <v>1478</v>
      </c>
      <c r="B12" s="3" t="s">
        <v>1479</v>
      </c>
    </row>
    <row r="13" spans="1:2" ht="15">
      <c r="A13" s="6" t="s">
        <v>1480</v>
      </c>
      <c r="B13" s="3" t="s">
        <v>1481</v>
      </c>
    </row>
    <row r="14" spans="1:2" ht="15">
      <c r="A14" s="6" t="s">
        <v>1482</v>
      </c>
      <c r="B14" s="3" t="s">
        <v>1483</v>
      </c>
    </row>
    <row r="15" spans="1:2" ht="15">
      <c r="A15" s="6" t="s">
        <v>1484</v>
      </c>
      <c r="B15" s="3" t="s">
        <v>1485</v>
      </c>
    </row>
    <row r="16" spans="1:2" ht="15">
      <c r="A16" s="6" t="s">
        <v>1486</v>
      </c>
      <c r="B16" s="3" t="s">
        <v>1487</v>
      </c>
    </row>
    <row r="17" spans="1:2" ht="15">
      <c r="A17" s="6" t="s">
        <v>1488</v>
      </c>
      <c r="B17" s="3" t="s">
        <v>1489</v>
      </c>
    </row>
    <row r="18" spans="1:2" ht="15">
      <c r="A18" s="6" t="s">
        <v>1490</v>
      </c>
      <c r="B18" s="3" t="s">
        <v>1491</v>
      </c>
    </row>
    <row r="19" spans="1:2" ht="15">
      <c r="A19" s="6" t="s">
        <v>1492</v>
      </c>
      <c r="B19" s="3" t="s">
        <v>1493</v>
      </c>
    </row>
    <row r="20" spans="1:2" ht="15">
      <c r="A20" s="6" t="s">
        <v>1494</v>
      </c>
      <c r="B20" s="3" t="s">
        <v>1495</v>
      </c>
    </row>
    <row r="21" spans="1:2" ht="15">
      <c r="A21" s="6" t="s">
        <v>1496</v>
      </c>
      <c r="B21" s="3" t="s">
        <v>1497</v>
      </c>
    </row>
    <row r="22" spans="1:2" ht="15">
      <c r="A22" s="6" t="s">
        <v>1498</v>
      </c>
      <c r="B22" s="3" t="s">
        <v>1499</v>
      </c>
    </row>
    <row r="23" spans="1:2" ht="15">
      <c r="A23" s="6" t="s">
        <v>1500</v>
      </c>
      <c r="B23" s="3" t="s">
        <v>1501</v>
      </c>
    </row>
    <row r="24" spans="1:2" ht="15">
      <c r="A24" s="6" t="s">
        <v>1502</v>
      </c>
      <c r="B24" s="3" t="s">
        <v>1503</v>
      </c>
    </row>
    <row r="25" spans="1:2" ht="15">
      <c r="A25" s="6" t="s">
        <v>1504</v>
      </c>
      <c r="B25" s="3" t="s">
        <v>1505</v>
      </c>
    </row>
    <row r="26" spans="1:2" ht="15">
      <c r="A26" s="6" t="s">
        <v>1506</v>
      </c>
      <c r="B26" s="3" t="s">
        <v>1507</v>
      </c>
    </row>
    <row r="27" spans="1:2" ht="15">
      <c r="A27" s="6" t="s">
        <v>1508</v>
      </c>
      <c r="B27" s="3" t="s">
        <v>1509</v>
      </c>
    </row>
    <row r="28" spans="1:2" ht="15">
      <c r="A28" s="6" t="s">
        <v>1510</v>
      </c>
      <c r="B28" s="3" t="s">
        <v>1511</v>
      </c>
    </row>
    <row r="29" spans="1:2" ht="15">
      <c r="A29" s="6" t="s">
        <v>1512</v>
      </c>
      <c r="B29" s="3" t="s">
        <v>1513</v>
      </c>
    </row>
    <row r="30" spans="1:2" ht="15">
      <c r="A30" s="6" t="s">
        <v>1514</v>
      </c>
      <c r="B30" s="3" t="s">
        <v>1515</v>
      </c>
    </row>
    <row r="31" spans="1:2" ht="15">
      <c r="A31" s="6" t="s">
        <v>1516</v>
      </c>
      <c r="B31" s="3" t="s">
        <v>1517</v>
      </c>
    </row>
    <row r="32" spans="1:2" ht="15">
      <c r="A32" s="6" t="s">
        <v>1518</v>
      </c>
      <c r="B32" s="3" t="s">
        <v>1519</v>
      </c>
    </row>
    <row r="33" spans="1:2" ht="15">
      <c r="A33" s="6" t="s">
        <v>1520</v>
      </c>
      <c r="B33" s="3" t="s">
        <v>1521</v>
      </c>
    </row>
    <row r="34" spans="1:2" ht="15">
      <c r="A34" s="6" t="s">
        <v>1522</v>
      </c>
      <c r="B34" s="3" t="s">
        <v>1523</v>
      </c>
    </row>
    <row r="35" spans="1:2" ht="15">
      <c r="A35" s="6" t="s">
        <v>1524</v>
      </c>
      <c r="B35" s="3" t="s">
        <v>1525</v>
      </c>
    </row>
    <row r="36" spans="1:2" ht="15">
      <c r="A36" s="6" t="s">
        <v>1526</v>
      </c>
      <c r="B36" s="3" t="s">
        <v>1527</v>
      </c>
    </row>
    <row r="37" spans="1:2" ht="15">
      <c r="A37" s="6" t="s">
        <v>1528</v>
      </c>
      <c r="B37" s="3" t="s">
        <v>1529</v>
      </c>
    </row>
    <row r="38" spans="1:2" ht="15">
      <c r="A38" s="6" t="s">
        <v>1530</v>
      </c>
      <c r="B38" s="3" t="s">
        <v>1531</v>
      </c>
    </row>
    <row r="39" spans="1:2" ht="15">
      <c r="A39" s="6" t="s">
        <v>1532</v>
      </c>
      <c r="B39" s="3" t="s">
        <v>1533</v>
      </c>
    </row>
    <row r="40" spans="1:2" ht="15">
      <c r="A40" s="6" t="s">
        <v>1534</v>
      </c>
      <c r="B40" s="3" t="s">
        <v>1535</v>
      </c>
    </row>
    <row r="41" spans="1:2" ht="15">
      <c r="A41" s="6" t="s">
        <v>1536</v>
      </c>
      <c r="B41" s="3" t="s">
        <v>1537</v>
      </c>
    </row>
    <row r="42" spans="1:2" ht="15">
      <c r="A42" s="6" t="s">
        <v>1538</v>
      </c>
      <c r="B42" s="3" t="s">
        <v>1539</v>
      </c>
    </row>
    <row r="43" spans="1:2" ht="15">
      <c r="A43" s="6" t="s">
        <v>1540</v>
      </c>
      <c r="B43" s="3" t="s">
        <v>1541</v>
      </c>
    </row>
    <row r="44" spans="1:2" ht="15">
      <c r="A44" s="6" t="s">
        <v>1542</v>
      </c>
      <c r="B44" s="3" t="s">
        <v>1543</v>
      </c>
    </row>
    <row r="45" spans="1:2" ht="15">
      <c r="A45" s="6" t="s">
        <v>1544</v>
      </c>
      <c r="B45" s="3" t="s">
        <v>1545</v>
      </c>
    </row>
    <row r="46" spans="1:2" ht="15">
      <c r="A46" s="6" t="s">
        <v>1546</v>
      </c>
      <c r="B46" s="3" t="s">
        <v>1547</v>
      </c>
    </row>
    <row r="47" spans="1:2" ht="15">
      <c r="A47" s="6" t="s">
        <v>1548</v>
      </c>
      <c r="B47" s="3" t="s">
        <v>1549</v>
      </c>
    </row>
    <row r="48" spans="1:2" ht="15">
      <c r="A48" s="6" t="s">
        <v>1550</v>
      </c>
      <c r="B48" s="3" t="s">
        <v>1551</v>
      </c>
    </row>
    <row r="49" spans="1:2" ht="15">
      <c r="A49" s="6" t="s">
        <v>1552</v>
      </c>
      <c r="B49" s="3" t="s">
        <v>1553</v>
      </c>
    </row>
    <row r="50" spans="1:2" ht="15">
      <c r="A50" s="6" t="s">
        <v>1554</v>
      </c>
      <c r="B50" s="3" t="s">
        <v>1555</v>
      </c>
    </row>
    <row r="51" spans="1:2" ht="15">
      <c r="A51" s="6" t="s">
        <v>1556</v>
      </c>
      <c r="B51" s="3" t="s">
        <v>1557</v>
      </c>
    </row>
    <row r="52" spans="1:2" ht="15">
      <c r="A52" s="6" t="s">
        <v>1558</v>
      </c>
      <c r="B52" s="3" t="s">
        <v>1559</v>
      </c>
    </row>
    <row r="53" spans="1:2" ht="15">
      <c r="A53" s="6" t="s">
        <v>1560</v>
      </c>
      <c r="B53" s="3" t="s">
        <v>1561</v>
      </c>
    </row>
    <row r="54" spans="1:2" ht="15">
      <c r="A54" s="6" t="s">
        <v>1562</v>
      </c>
      <c r="B54" s="3" t="s">
        <v>1563</v>
      </c>
    </row>
    <row r="55" spans="1:2" ht="15">
      <c r="A55" s="6" t="s">
        <v>1564</v>
      </c>
      <c r="B55" s="3" t="s">
        <v>1565</v>
      </c>
    </row>
    <row r="56" spans="1:2" ht="15">
      <c r="A56" s="6" t="s">
        <v>1566</v>
      </c>
      <c r="B56" s="3" t="s">
        <v>1567</v>
      </c>
    </row>
    <row r="57" spans="1:2" ht="15">
      <c r="A57" s="6" t="s">
        <v>1568</v>
      </c>
      <c r="B57" s="3" t="s">
        <v>1569</v>
      </c>
    </row>
    <row r="58" spans="1:2" ht="26.25">
      <c r="A58" s="6" t="s">
        <v>1570</v>
      </c>
      <c r="B58" s="3" t="s">
        <v>1571</v>
      </c>
    </row>
    <row r="59" spans="1:2" ht="15">
      <c r="A59" s="6" t="s">
        <v>1572</v>
      </c>
      <c r="B59" s="3" t="s">
        <v>1573</v>
      </c>
    </row>
    <row r="60" spans="1:2" ht="15">
      <c r="A60" s="6" t="s">
        <v>1574</v>
      </c>
      <c r="B60" s="3" t="s">
        <v>1575</v>
      </c>
    </row>
    <row r="61" spans="1:2" ht="15">
      <c r="A61" s="6" t="s">
        <v>1576</v>
      </c>
      <c r="B61" s="3" t="s">
        <v>1577</v>
      </c>
    </row>
    <row r="62" spans="1:2" ht="15">
      <c r="A62" s="6" t="s">
        <v>1578</v>
      </c>
      <c r="B62" s="3" t="s">
        <v>1579</v>
      </c>
    </row>
    <row r="63" spans="1:2" ht="15">
      <c r="A63" s="6" t="s">
        <v>1580</v>
      </c>
      <c r="B63" s="3" t="s">
        <v>1581</v>
      </c>
    </row>
    <row r="64" spans="1:2" ht="15">
      <c r="A64" s="6" t="s">
        <v>1582</v>
      </c>
      <c r="B64" s="3" t="s">
        <v>1583</v>
      </c>
    </row>
    <row r="65" spans="1:2" ht="26.25">
      <c r="A65" s="6" t="s">
        <v>1584</v>
      </c>
      <c r="B65" s="3" t="s">
        <v>1585</v>
      </c>
    </row>
    <row r="66" spans="1:2" ht="15">
      <c r="A66" s="6" t="s">
        <v>1586</v>
      </c>
      <c r="B66" s="3" t="s">
        <v>1587</v>
      </c>
    </row>
    <row r="67" spans="1:2" ht="15">
      <c r="A67" s="6" t="s">
        <v>1588</v>
      </c>
      <c r="B67" s="3" t="s">
        <v>1589</v>
      </c>
    </row>
    <row r="68" spans="1:2" ht="15">
      <c r="A68" s="6" t="s">
        <v>1590</v>
      </c>
      <c r="B68" s="3" t="s">
        <v>1591</v>
      </c>
    </row>
    <row r="69" spans="1:2" ht="26.25">
      <c r="A69" s="6" t="s">
        <v>1592</v>
      </c>
      <c r="B69" s="3" t="s">
        <v>1593</v>
      </c>
    </row>
    <row r="70" spans="1:2" ht="15">
      <c r="A70" s="6" t="s">
        <v>1594</v>
      </c>
      <c r="B70" s="3" t="s">
        <v>1595</v>
      </c>
    </row>
    <row r="71" spans="1:2" ht="15">
      <c r="A71" s="6" t="s">
        <v>1596</v>
      </c>
      <c r="B71" s="3" t="s">
        <v>1597</v>
      </c>
    </row>
    <row r="72" spans="1:2" ht="15">
      <c r="A72" s="6" t="s">
        <v>1598</v>
      </c>
      <c r="B72" s="3" t="s">
        <v>1599</v>
      </c>
    </row>
    <row r="73" spans="1:2" ht="15">
      <c r="A73" s="6" t="s">
        <v>1600</v>
      </c>
      <c r="B73" s="3" t="s">
        <v>1601</v>
      </c>
    </row>
    <row r="74" spans="1:2" ht="15">
      <c r="A74" s="6" t="s">
        <v>1602</v>
      </c>
      <c r="B74" s="3" t="s">
        <v>1603</v>
      </c>
    </row>
    <row r="75" spans="1:2" ht="15">
      <c r="A75" s="6" t="s">
        <v>1604</v>
      </c>
      <c r="B75" s="3" t="s">
        <v>1605</v>
      </c>
    </row>
    <row r="76" spans="1:2" ht="15">
      <c r="A76" s="6" t="s">
        <v>1606</v>
      </c>
      <c r="B76" s="3" t="s">
        <v>1607</v>
      </c>
    </row>
    <row r="77" spans="1:2" ht="15">
      <c r="A77" s="6" t="s">
        <v>1608</v>
      </c>
      <c r="B77" s="3" t="s">
        <v>1609</v>
      </c>
    </row>
    <row r="78" spans="1:2" ht="15">
      <c r="A78" s="6" t="s">
        <v>1610</v>
      </c>
      <c r="B78" s="3" t="s">
        <v>1611</v>
      </c>
    </row>
    <row r="79" spans="1:2" ht="15">
      <c r="A79" s="6" t="s">
        <v>1612</v>
      </c>
      <c r="B79" s="3" t="s">
        <v>1613</v>
      </c>
    </row>
    <row r="80" spans="1:2" ht="15">
      <c r="A80" s="6" t="s">
        <v>1614</v>
      </c>
      <c r="B80" s="3" t="s">
        <v>1615</v>
      </c>
    </row>
    <row r="81" spans="1:2" ht="15">
      <c r="A81" s="6" t="s">
        <v>1616</v>
      </c>
      <c r="B81" s="3" t="s">
        <v>1617</v>
      </c>
    </row>
    <row r="82" spans="1:2" ht="15">
      <c r="A82" s="6" t="s">
        <v>1618</v>
      </c>
      <c r="B82" s="3" t="s">
        <v>1619</v>
      </c>
    </row>
    <row r="83" spans="1:2" ht="15">
      <c r="A83" s="6" t="s">
        <v>1620</v>
      </c>
      <c r="B83" s="3" t="s">
        <v>1621</v>
      </c>
    </row>
    <row r="84" spans="1:2" ht="15">
      <c r="A84" s="6" t="s">
        <v>1622</v>
      </c>
      <c r="B84" s="3" t="s">
        <v>1623</v>
      </c>
    </row>
    <row r="85" spans="1:2" ht="15">
      <c r="A85" s="6" t="s">
        <v>1624</v>
      </c>
      <c r="B85" s="3" t="s">
        <v>1625</v>
      </c>
    </row>
    <row r="86" spans="1:2" ht="15">
      <c r="A86" s="6" t="s">
        <v>1626</v>
      </c>
      <c r="B86" s="3" t="s">
        <v>1627</v>
      </c>
    </row>
    <row r="87" spans="1:2" ht="15">
      <c r="A87" s="6" t="s">
        <v>1628</v>
      </c>
      <c r="B87" s="3" t="s">
        <v>1629</v>
      </c>
    </row>
    <row r="88" spans="1:2" ht="15">
      <c r="A88" s="6" t="s">
        <v>1630</v>
      </c>
      <c r="B88" s="3" t="s">
        <v>1631</v>
      </c>
    </row>
    <row r="89" spans="1:2" ht="15">
      <c r="A89" s="6" t="s">
        <v>1632</v>
      </c>
      <c r="B89" s="3" t="s">
        <v>1633</v>
      </c>
    </row>
    <row r="90" spans="1:2" ht="15">
      <c r="A90" s="6" t="s">
        <v>1634</v>
      </c>
      <c r="B90" s="3" t="s">
        <v>1635</v>
      </c>
    </row>
    <row r="91" spans="1:2" ht="15">
      <c r="A91" s="6" t="s">
        <v>1636</v>
      </c>
      <c r="B91" s="3" t="s">
        <v>1637</v>
      </c>
    </row>
    <row r="92" spans="1:2" ht="15">
      <c r="A92" s="6" t="s">
        <v>1638</v>
      </c>
      <c r="B92" s="3" t="s">
        <v>1639</v>
      </c>
    </row>
    <row r="93" spans="1:2" ht="15">
      <c r="A93" s="6" t="s">
        <v>1640</v>
      </c>
      <c r="B93" s="3" t="s">
        <v>1641</v>
      </c>
    </row>
    <row r="94" spans="1:2" ht="15">
      <c r="A94" s="6" t="s">
        <v>1642</v>
      </c>
      <c r="B94" s="3" t="s">
        <v>1643</v>
      </c>
    </row>
    <row r="95" spans="1:2" ht="15">
      <c r="A95" s="6" t="s">
        <v>1644</v>
      </c>
      <c r="B95" s="3" t="s">
        <v>1645</v>
      </c>
    </row>
    <row r="96" spans="1:2" ht="15">
      <c r="A96" s="6" t="s">
        <v>1646</v>
      </c>
      <c r="B96" s="3" t="s">
        <v>1647</v>
      </c>
    </row>
    <row r="97" spans="1:2" ht="15">
      <c r="A97" s="6" t="s">
        <v>1648</v>
      </c>
      <c r="B97" s="3" t="s">
        <v>1649</v>
      </c>
    </row>
    <row r="98" spans="1:2" ht="15">
      <c r="A98" s="6" t="s">
        <v>1650</v>
      </c>
      <c r="B98" s="3" t="s">
        <v>1651</v>
      </c>
    </row>
    <row r="99" spans="1:2" ht="15">
      <c r="A99" s="6" t="s">
        <v>1652</v>
      </c>
      <c r="B99" s="3" t="s">
        <v>1653</v>
      </c>
    </row>
    <row r="100" spans="1:2" ht="15">
      <c r="A100" s="6" t="s">
        <v>1654</v>
      </c>
      <c r="B100" s="3" t="s">
        <v>1655</v>
      </c>
    </row>
    <row r="101" spans="1:2" ht="15">
      <c r="A101" s="6" t="s">
        <v>1656</v>
      </c>
      <c r="B101" s="3" t="s">
        <v>1657</v>
      </c>
    </row>
    <row r="102" spans="1:2" ht="15">
      <c r="A102" s="6" t="s">
        <v>1658</v>
      </c>
      <c r="B102" s="3" t="s">
        <v>1659</v>
      </c>
    </row>
    <row r="103" spans="1:2" ht="15">
      <c r="A103" s="6" t="s">
        <v>1660</v>
      </c>
      <c r="B103" s="3" t="s">
        <v>1661</v>
      </c>
    </row>
    <row r="104" spans="1:2" ht="15">
      <c r="A104" s="6" t="s">
        <v>1662</v>
      </c>
      <c r="B104" s="3" t="s">
        <v>1663</v>
      </c>
    </row>
    <row r="105" spans="1:2" ht="15">
      <c r="A105" s="6" t="s">
        <v>1664</v>
      </c>
      <c r="B105" s="3" t="s">
        <v>1665</v>
      </c>
    </row>
    <row r="106" spans="1:2" ht="15">
      <c r="A106" s="6" t="s">
        <v>1666</v>
      </c>
      <c r="B106" s="3" t="s">
        <v>1667</v>
      </c>
    </row>
    <row r="107" spans="1:2" ht="15">
      <c r="A107" s="6" t="s">
        <v>1668</v>
      </c>
      <c r="B107" s="3" t="s">
        <v>1669</v>
      </c>
    </row>
    <row r="108" spans="1:2" ht="15">
      <c r="A108" s="6" t="s">
        <v>1670</v>
      </c>
      <c r="B108" s="3" t="s">
        <v>1671</v>
      </c>
    </row>
    <row r="109" spans="1:2" ht="15">
      <c r="A109" s="6" t="s">
        <v>1672</v>
      </c>
      <c r="B109" s="3" t="s">
        <v>1673</v>
      </c>
    </row>
    <row r="110" spans="1:2" ht="15">
      <c r="A110" s="6" t="s">
        <v>1674</v>
      </c>
      <c r="B110" s="3" t="s">
        <v>1675</v>
      </c>
    </row>
    <row r="111" spans="1:2" ht="15">
      <c r="A111" s="6" t="s">
        <v>1676</v>
      </c>
      <c r="B111" s="3" t="s">
        <v>1677</v>
      </c>
    </row>
    <row r="112" spans="1:2" ht="15">
      <c r="A112" s="6" t="s">
        <v>1678</v>
      </c>
      <c r="B112" s="3" t="s">
        <v>1679</v>
      </c>
    </row>
    <row r="113" spans="1:2" ht="15">
      <c r="A113" s="6" t="s">
        <v>1680</v>
      </c>
      <c r="B113" s="3" t="s">
        <v>1681</v>
      </c>
    </row>
    <row r="114" spans="1:2" ht="15">
      <c r="A114" s="6" t="s">
        <v>1682</v>
      </c>
      <c r="B114" s="3" t="s">
        <v>1683</v>
      </c>
    </row>
    <row r="115" spans="1:2" ht="15">
      <c r="A115" s="6" t="s">
        <v>1684</v>
      </c>
      <c r="B115" s="3" t="s">
        <v>1685</v>
      </c>
    </row>
    <row r="116" spans="1:2" ht="15">
      <c r="A116" s="6" t="s">
        <v>1686</v>
      </c>
      <c r="B116" s="3" t="s">
        <v>1687</v>
      </c>
    </row>
    <row r="117" spans="1:2" ht="15">
      <c r="A117" s="6" t="s">
        <v>1688</v>
      </c>
      <c r="B117" s="3" t="s">
        <v>1689</v>
      </c>
    </row>
    <row r="118" spans="1:2" ht="15">
      <c r="A118" s="6" t="s">
        <v>1690</v>
      </c>
      <c r="B118" s="3" t="s">
        <v>1691</v>
      </c>
    </row>
    <row r="119" spans="1:2" ht="15">
      <c r="A119" s="6" t="s">
        <v>1692</v>
      </c>
      <c r="B119" s="3" t="s">
        <v>1693</v>
      </c>
    </row>
    <row r="120" spans="1:2" ht="15">
      <c r="A120" s="6" t="s">
        <v>1694</v>
      </c>
      <c r="B120" s="3" t="s">
        <v>1695</v>
      </c>
    </row>
    <row r="121" spans="1:2" ht="15">
      <c r="A121" s="6" t="s">
        <v>1696</v>
      </c>
      <c r="B121" s="3" t="s">
        <v>1697</v>
      </c>
    </row>
    <row r="122" spans="1:2" ht="15">
      <c r="A122" s="6" t="s">
        <v>1698</v>
      </c>
      <c r="B122" s="3" t="s">
        <v>1699</v>
      </c>
    </row>
    <row r="123" spans="1:2" ht="15">
      <c r="A123" s="6" t="s">
        <v>1700</v>
      </c>
      <c r="B123" s="3" t="s">
        <v>1701</v>
      </c>
    </row>
    <row r="124" spans="1:2" ht="15">
      <c r="A124" s="6" t="s">
        <v>1702</v>
      </c>
      <c r="B124" s="3" t="s">
        <v>1703</v>
      </c>
    </row>
    <row r="125" spans="1:2" ht="15">
      <c r="A125" s="6" t="s">
        <v>1704</v>
      </c>
      <c r="B125" s="3" t="s">
        <v>1705</v>
      </c>
    </row>
    <row r="126" spans="1:2" ht="15">
      <c r="A126" s="6" t="s">
        <v>1706</v>
      </c>
      <c r="B126" s="3" t="s">
        <v>1707</v>
      </c>
    </row>
    <row r="127" spans="1:2" ht="15">
      <c r="A127" s="6" t="s">
        <v>1708</v>
      </c>
      <c r="B127" s="3" t="s">
        <v>1709</v>
      </c>
    </row>
    <row r="128" spans="1:2" ht="15">
      <c r="A128" s="6" t="s">
        <v>1710</v>
      </c>
      <c r="B128" s="3" t="s">
        <v>1711</v>
      </c>
    </row>
    <row r="129" spans="1:2" ht="15">
      <c r="A129" s="6" t="s">
        <v>1712</v>
      </c>
      <c r="B129" s="3" t="s">
        <v>1713</v>
      </c>
    </row>
    <row r="130" spans="1:2" ht="15">
      <c r="A130" s="6" t="s">
        <v>1714</v>
      </c>
      <c r="B130" s="3" t="s">
        <v>1715</v>
      </c>
    </row>
    <row r="131" spans="1:2" ht="15">
      <c r="A131" s="6" t="s">
        <v>1716</v>
      </c>
      <c r="B131" s="3" t="s">
        <v>1717</v>
      </c>
    </row>
    <row r="132" spans="1:2" ht="15">
      <c r="A132" s="6" t="s">
        <v>1718</v>
      </c>
      <c r="B132" s="3" t="s">
        <v>1719</v>
      </c>
    </row>
    <row r="133" spans="1:2" ht="15">
      <c r="A133" s="6" t="s">
        <v>1720</v>
      </c>
      <c r="B133" s="3" t="s">
        <v>1721</v>
      </c>
    </row>
    <row r="134" spans="1:2" ht="15">
      <c r="A134" s="6" t="s">
        <v>1722</v>
      </c>
      <c r="B134" s="3" t="s">
        <v>1723</v>
      </c>
    </row>
    <row r="135" spans="1:2" ht="15">
      <c r="A135" s="6" t="s">
        <v>1724</v>
      </c>
      <c r="B135" s="3" t="s">
        <v>1725</v>
      </c>
    </row>
    <row r="136" spans="1:2" ht="15">
      <c r="A136" s="6" t="s">
        <v>1726</v>
      </c>
      <c r="B136" s="3" t="s">
        <v>1727</v>
      </c>
    </row>
    <row r="137" spans="1:2" ht="15">
      <c r="A137" s="6" t="s">
        <v>1728</v>
      </c>
      <c r="B137" s="3" t="s">
        <v>1729</v>
      </c>
    </row>
    <row r="138" spans="1:2" ht="15">
      <c r="A138" s="6" t="s">
        <v>1730</v>
      </c>
      <c r="B138" s="3" t="s">
        <v>1731</v>
      </c>
    </row>
    <row r="139" spans="1:2" ht="15">
      <c r="A139" s="6" t="s">
        <v>1732</v>
      </c>
      <c r="B139" s="3" t="s">
        <v>1733</v>
      </c>
    </row>
    <row r="140" spans="1:2" ht="15">
      <c r="A140" s="6" t="s">
        <v>1734</v>
      </c>
      <c r="B140" s="3" t="s">
        <v>1735</v>
      </c>
    </row>
    <row r="141" spans="1:2" ht="15">
      <c r="A141" s="6" t="s">
        <v>1736</v>
      </c>
      <c r="B141" s="3" t="s">
        <v>1737</v>
      </c>
    </row>
    <row r="142" spans="1:2" ht="15">
      <c r="A142" s="6" t="s">
        <v>1738</v>
      </c>
      <c r="B142" s="3" t="s">
        <v>1739</v>
      </c>
    </row>
    <row r="143" spans="1:2" ht="15">
      <c r="A143" s="6" t="s">
        <v>1740</v>
      </c>
      <c r="B143" s="3" t="s">
        <v>1741</v>
      </c>
    </row>
    <row r="144" spans="1:2" ht="15">
      <c r="A144" s="6" t="s">
        <v>1742</v>
      </c>
      <c r="B144" s="3" t="s">
        <v>1743</v>
      </c>
    </row>
    <row r="145" spans="1:2" ht="15">
      <c r="A145" s="6" t="s">
        <v>1744</v>
      </c>
      <c r="B145" s="3" t="s">
        <v>1745</v>
      </c>
    </row>
    <row r="146" spans="1:2" ht="15">
      <c r="A146" s="6" t="s">
        <v>1746</v>
      </c>
      <c r="B146" s="3" t="s">
        <v>1747</v>
      </c>
    </row>
    <row r="147" spans="1:2" ht="15">
      <c r="A147" s="6" t="s">
        <v>1748</v>
      </c>
      <c r="B147" s="3" t="s">
        <v>1749</v>
      </c>
    </row>
    <row r="148" spans="1:2" ht="26.25">
      <c r="A148" s="6" t="s">
        <v>1750</v>
      </c>
      <c r="B148" s="3" t="s">
        <v>1751</v>
      </c>
    </row>
    <row r="149" spans="1:2" ht="15">
      <c r="A149" s="6" t="s">
        <v>1752</v>
      </c>
      <c r="B149" s="3" t="s">
        <v>1753</v>
      </c>
    </row>
    <row r="150" spans="1:2" ht="15">
      <c r="A150" s="6" t="s">
        <v>1754</v>
      </c>
      <c r="B150" s="3" t="s">
        <v>1755</v>
      </c>
    </row>
    <row r="151" spans="1:2" ht="15">
      <c r="A151" s="6" t="s">
        <v>1756</v>
      </c>
      <c r="B151" s="3" t="s">
        <v>1757</v>
      </c>
    </row>
    <row r="152" spans="1:2" ht="15">
      <c r="A152" s="6" t="s">
        <v>1758</v>
      </c>
      <c r="B152" s="3" t="s">
        <v>1759</v>
      </c>
    </row>
    <row r="153" spans="1:2" ht="15">
      <c r="A153" s="6" t="s">
        <v>1760</v>
      </c>
      <c r="B153" s="3" t="s">
        <v>1761</v>
      </c>
    </row>
    <row r="154" spans="1:2" ht="15">
      <c r="A154" s="6" t="s">
        <v>1762</v>
      </c>
      <c r="B154" s="3" t="s">
        <v>1763</v>
      </c>
    </row>
    <row r="155" spans="1:2" ht="15">
      <c r="A155" s="6" t="s">
        <v>1764</v>
      </c>
      <c r="B155" s="3" t="s">
        <v>1765</v>
      </c>
    </row>
    <row r="156" spans="1:2" ht="15">
      <c r="A156" s="6" t="s">
        <v>1766</v>
      </c>
      <c r="B156" s="3" t="s">
        <v>1767</v>
      </c>
    </row>
    <row r="157" spans="1:2" ht="15">
      <c r="A157" s="6" t="s">
        <v>1768</v>
      </c>
      <c r="B157" s="3" t="s">
        <v>1769</v>
      </c>
    </row>
    <row r="158" spans="1:2" ht="15">
      <c r="A158" s="6" t="s">
        <v>1770</v>
      </c>
      <c r="B158" s="3" t="s">
        <v>1771</v>
      </c>
    </row>
    <row r="159" spans="1:2" ht="15">
      <c r="A159" s="6" t="s">
        <v>1772</v>
      </c>
      <c r="B159" s="3" t="s">
        <v>1773</v>
      </c>
    </row>
    <row r="160" spans="1:2" ht="15">
      <c r="A160" s="6" t="s">
        <v>1774</v>
      </c>
      <c r="B160" s="3" t="s">
        <v>1775</v>
      </c>
    </row>
    <row r="161" spans="1:2" ht="15">
      <c r="A161" s="6" t="s">
        <v>1776</v>
      </c>
      <c r="B161" s="3" t="s">
        <v>1777</v>
      </c>
    </row>
    <row r="162" spans="1:2" ht="15">
      <c r="A162" s="6" t="s">
        <v>1778</v>
      </c>
      <c r="B162" s="3" t="s">
        <v>1779</v>
      </c>
    </row>
    <row r="163" spans="1:2" ht="15">
      <c r="A163" s="6" t="s">
        <v>1780</v>
      </c>
      <c r="B163" s="3" t="s">
        <v>1781</v>
      </c>
    </row>
    <row r="164" spans="1:2" ht="15">
      <c r="A164" s="6" t="s">
        <v>1782</v>
      </c>
      <c r="B164" s="3" t="s">
        <v>1783</v>
      </c>
    </row>
    <row r="165" spans="1:2" ht="15">
      <c r="A165" s="6" t="s">
        <v>1784</v>
      </c>
      <c r="B165" s="3" t="s">
        <v>1785</v>
      </c>
    </row>
    <row r="166" spans="1:2" ht="15">
      <c r="A166" s="6" t="s">
        <v>1786</v>
      </c>
      <c r="B166" s="3" t="s">
        <v>1787</v>
      </c>
    </row>
    <row r="167" spans="1:2" ht="15">
      <c r="A167" s="6" t="s">
        <v>1788</v>
      </c>
      <c r="B167" s="3" t="s">
        <v>1789</v>
      </c>
    </row>
    <row r="168" spans="1:2" ht="15">
      <c r="A168" s="6" t="s">
        <v>1790</v>
      </c>
      <c r="B168" s="3" t="s">
        <v>1791</v>
      </c>
    </row>
    <row r="169" spans="1:2" ht="15">
      <c r="A169" s="6" t="s">
        <v>1792</v>
      </c>
      <c r="B169" s="3" t="s">
        <v>1793</v>
      </c>
    </row>
    <row r="170" spans="1:2" ht="15">
      <c r="A170" s="6" t="s">
        <v>1794</v>
      </c>
      <c r="B170" s="3" t="s">
        <v>1795</v>
      </c>
    </row>
    <row r="171" spans="1:2" ht="15">
      <c r="A171" s="6" t="s">
        <v>1796</v>
      </c>
      <c r="B171" s="3" t="s">
        <v>1797</v>
      </c>
    </row>
    <row r="172" spans="1:2" ht="15">
      <c r="A172" s="6" t="s">
        <v>1798</v>
      </c>
      <c r="B172" s="3" t="s">
        <v>1799</v>
      </c>
    </row>
    <row r="173" spans="1:2" ht="15">
      <c r="A173" s="6" t="s">
        <v>1800</v>
      </c>
      <c r="B173" s="3" t="s">
        <v>1801</v>
      </c>
    </row>
    <row r="174" spans="1:2" ht="15">
      <c r="A174" s="6" t="s">
        <v>1802</v>
      </c>
      <c r="B174" s="3" t="s">
        <v>1803</v>
      </c>
    </row>
    <row r="175" spans="1:2" ht="15">
      <c r="A175" s="6" t="s">
        <v>1804</v>
      </c>
      <c r="B175" s="3" t="s">
        <v>1805</v>
      </c>
    </row>
    <row r="176" spans="1:2" ht="15">
      <c r="A176" s="6" t="s">
        <v>1806</v>
      </c>
      <c r="B176" s="3" t="s">
        <v>1807</v>
      </c>
    </row>
    <row r="177" spans="1:2" ht="15">
      <c r="A177" s="6" t="s">
        <v>1808</v>
      </c>
      <c r="B177" s="3" t="s">
        <v>1809</v>
      </c>
    </row>
    <row r="178" spans="1:2" ht="15">
      <c r="A178" s="6" t="s">
        <v>1810</v>
      </c>
      <c r="B178" s="3" t="s">
        <v>1811</v>
      </c>
    </row>
    <row r="179" spans="1:2" ht="15">
      <c r="A179" s="6" t="s">
        <v>1812</v>
      </c>
      <c r="B179" s="3" t="s">
        <v>1813</v>
      </c>
    </row>
    <row r="180" spans="1:2" ht="15">
      <c r="A180" s="6" t="s">
        <v>1814</v>
      </c>
      <c r="B180" s="3" t="s">
        <v>1815</v>
      </c>
    </row>
    <row r="181" spans="1:2" ht="15">
      <c r="A181" s="6" t="s">
        <v>1816</v>
      </c>
      <c r="B181" s="3" t="s">
        <v>1817</v>
      </c>
    </row>
    <row r="182" spans="1:2" ht="15">
      <c r="A182" s="6" t="s">
        <v>1818</v>
      </c>
      <c r="B182" s="3" t="s">
        <v>1819</v>
      </c>
    </row>
    <row r="183" spans="1:2" ht="15">
      <c r="A183" s="6" t="s">
        <v>1820</v>
      </c>
      <c r="B183" s="3" t="s">
        <v>1821</v>
      </c>
    </row>
    <row r="184" spans="1:2" ht="15">
      <c r="A184" s="6" t="s">
        <v>1822</v>
      </c>
      <c r="B184" s="3" t="s">
        <v>1823</v>
      </c>
    </row>
    <row r="185" spans="1:2" ht="15">
      <c r="A185" s="6" t="s">
        <v>1824</v>
      </c>
      <c r="B185" s="3" t="s">
        <v>1825</v>
      </c>
    </row>
    <row r="186" spans="1:2" ht="15">
      <c r="A186" s="6" t="s">
        <v>1826</v>
      </c>
      <c r="B186" s="3" t="s">
        <v>1827</v>
      </c>
    </row>
    <row r="187" spans="1:2" ht="15">
      <c r="A187" s="6" t="s">
        <v>1828</v>
      </c>
      <c r="B187" s="3" t="s">
        <v>1829</v>
      </c>
    </row>
    <row r="188" spans="1:2" ht="15">
      <c r="A188" s="6" t="s">
        <v>1830</v>
      </c>
      <c r="B188" s="3" t="s">
        <v>1831</v>
      </c>
    </row>
    <row r="189" spans="1:2" ht="15">
      <c r="A189" s="6" t="s">
        <v>1832</v>
      </c>
      <c r="B189" s="3" t="s">
        <v>1833</v>
      </c>
    </row>
    <row r="190" spans="1:2" ht="15">
      <c r="A190" s="6" t="s">
        <v>1834</v>
      </c>
      <c r="B190" s="3" t="s">
        <v>1835</v>
      </c>
    </row>
    <row r="191" spans="1:2" ht="15">
      <c r="A191" s="6" t="s">
        <v>1836</v>
      </c>
      <c r="B191" s="3" t="s">
        <v>1837</v>
      </c>
    </row>
    <row r="192" spans="1:2" ht="15">
      <c r="A192" s="6" t="s">
        <v>1838</v>
      </c>
      <c r="B192" s="3" t="s">
        <v>1839</v>
      </c>
    </row>
    <row r="193" spans="1:2" ht="15">
      <c r="A193" s="6" t="s">
        <v>1840</v>
      </c>
      <c r="B193" s="3" t="s">
        <v>1841</v>
      </c>
    </row>
    <row r="194" spans="1:2" ht="15">
      <c r="A194" s="6" t="s">
        <v>1842</v>
      </c>
      <c r="B194" s="3" t="s">
        <v>1843</v>
      </c>
    </row>
    <row r="195" spans="1:2" ht="15">
      <c r="A195" s="6" t="s">
        <v>1844</v>
      </c>
      <c r="B195" s="3" t="s">
        <v>1845</v>
      </c>
    </row>
    <row r="196" spans="1:2" ht="15">
      <c r="A196" s="6" t="s">
        <v>1846</v>
      </c>
      <c r="B196" s="3" t="s">
        <v>1847</v>
      </c>
    </row>
    <row r="197" spans="1:2" ht="15">
      <c r="A197" s="6" t="s">
        <v>1848</v>
      </c>
      <c r="B197" s="3" t="s">
        <v>1849</v>
      </c>
    </row>
    <row r="198" spans="1:2" ht="15">
      <c r="A198" s="6" t="s">
        <v>1850</v>
      </c>
      <c r="B198" s="3" t="s">
        <v>1851</v>
      </c>
    </row>
    <row r="199" spans="1:2" ht="15">
      <c r="A199" s="6" t="s">
        <v>1852</v>
      </c>
      <c r="B199" s="3" t="s">
        <v>1853</v>
      </c>
    </row>
    <row r="200" spans="1:2" ht="15">
      <c r="A200" s="6" t="s">
        <v>1854</v>
      </c>
      <c r="B200" s="3" t="s">
        <v>1855</v>
      </c>
    </row>
    <row r="201" spans="1:2" ht="15">
      <c r="A201" s="6" t="s">
        <v>1856</v>
      </c>
      <c r="B201" s="3" t="s">
        <v>1857</v>
      </c>
    </row>
    <row r="202" spans="1:2" ht="15">
      <c r="A202" s="6" t="s">
        <v>1858</v>
      </c>
      <c r="B202" s="3" t="s">
        <v>1859</v>
      </c>
    </row>
    <row r="203" spans="1:2" ht="15">
      <c r="A203" s="6" t="s">
        <v>1860</v>
      </c>
      <c r="B203" s="3" t="s">
        <v>1861</v>
      </c>
    </row>
    <row r="204" spans="1:2" ht="15">
      <c r="A204" s="6" t="s">
        <v>1862</v>
      </c>
      <c r="B204" s="3" t="s">
        <v>1863</v>
      </c>
    </row>
    <row r="205" spans="1:2" ht="15">
      <c r="A205" s="6" t="s">
        <v>1864</v>
      </c>
      <c r="B205" s="3" t="s">
        <v>1865</v>
      </c>
    </row>
    <row r="206" spans="1:2" ht="15">
      <c r="A206" s="6" t="s">
        <v>1866</v>
      </c>
      <c r="B206" s="3" t="s">
        <v>1867</v>
      </c>
    </row>
    <row r="207" spans="1:2" ht="15">
      <c r="A207" s="6" t="s">
        <v>1868</v>
      </c>
      <c r="B207" s="3" t="s">
        <v>1869</v>
      </c>
    </row>
    <row r="208" spans="1:2" ht="15">
      <c r="A208" s="6" t="s">
        <v>1870</v>
      </c>
      <c r="B208" s="3" t="s">
        <v>1871</v>
      </c>
    </row>
    <row r="209" spans="1:2" ht="15">
      <c r="A209" s="6" t="s">
        <v>1872</v>
      </c>
      <c r="B209" s="3" t="s">
        <v>1873</v>
      </c>
    </row>
    <row r="210" spans="1:2" ht="15">
      <c r="A210" s="6" t="s">
        <v>1874</v>
      </c>
      <c r="B210" s="3" t="s">
        <v>1875</v>
      </c>
    </row>
    <row r="211" spans="1:2" ht="15">
      <c r="A211" s="6" t="s">
        <v>1876</v>
      </c>
      <c r="B211" s="3" t="s">
        <v>1877</v>
      </c>
    </row>
    <row r="212" spans="1:2" ht="15">
      <c r="A212" s="6" t="s">
        <v>1878</v>
      </c>
      <c r="B212" s="3" t="s">
        <v>1879</v>
      </c>
    </row>
    <row r="213" spans="1:2" ht="15">
      <c r="A213" s="6" t="s">
        <v>1880</v>
      </c>
      <c r="B213" s="3" t="s">
        <v>1881</v>
      </c>
    </row>
    <row r="214" spans="1:2" ht="15">
      <c r="A214" s="6" t="s">
        <v>1882</v>
      </c>
      <c r="B214" s="3" t="s">
        <v>1883</v>
      </c>
    </row>
    <row r="215" spans="1:2" ht="15">
      <c r="A215" s="6" t="s">
        <v>1884</v>
      </c>
      <c r="B215" s="3" t="s">
        <v>1885</v>
      </c>
    </row>
    <row r="216" spans="1:2" ht="15">
      <c r="A216" s="6" t="s">
        <v>1886</v>
      </c>
      <c r="B216" s="3" t="s">
        <v>1887</v>
      </c>
    </row>
    <row r="217" spans="1:2" ht="15">
      <c r="A217" s="6" t="s">
        <v>1888</v>
      </c>
      <c r="B217" s="3" t="s">
        <v>1889</v>
      </c>
    </row>
    <row r="218" spans="1:2" ht="15">
      <c r="A218" s="6" t="s">
        <v>1890</v>
      </c>
      <c r="B218" s="3" t="s">
        <v>1891</v>
      </c>
    </row>
    <row r="219" spans="1:2" ht="15">
      <c r="A219" s="6" t="s">
        <v>1892</v>
      </c>
      <c r="B219" s="3" t="s">
        <v>1893</v>
      </c>
    </row>
    <row r="220" spans="1:2" ht="15">
      <c r="A220" s="6" t="s">
        <v>1894</v>
      </c>
      <c r="B220" s="3" t="s">
        <v>1895</v>
      </c>
    </row>
    <row r="221" spans="1:2" ht="15">
      <c r="A221" s="6" t="s">
        <v>1896</v>
      </c>
      <c r="B221" s="3" t="s">
        <v>1897</v>
      </c>
    </row>
    <row r="222" spans="1:2" ht="15">
      <c r="A222" s="6" t="s">
        <v>1898</v>
      </c>
      <c r="B222" s="3" t="s">
        <v>1899</v>
      </c>
    </row>
    <row r="223" spans="1:2" ht="15">
      <c r="A223" s="6" t="s">
        <v>1900</v>
      </c>
      <c r="B223" s="3" t="s">
        <v>1901</v>
      </c>
    </row>
    <row r="224" spans="1:2" ht="15">
      <c r="A224" s="6" t="s">
        <v>1902</v>
      </c>
      <c r="B224" s="3" t="s">
        <v>1903</v>
      </c>
    </row>
    <row r="225" spans="1:2" ht="15">
      <c r="A225" s="6" t="s">
        <v>1904</v>
      </c>
      <c r="B225" s="3" t="s">
        <v>1905</v>
      </c>
    </row>
    <row r="226" spans="1:2" ht="15">
      <c r="A226" s="6" t="s">
        <v>1906</v>
      </c>
      <c r="B226" s="3" t="s">
        <v>1907</v>
      </c>
    </row>
    <row r="227" spans="1:2" ht="15">
      <c r="A227" s="6" t="s">
        <v>1908</v>
      </c>
      <c r="B227" s="3" t="s">
        <v>1909</v>
      </c>
    </row>
    <row r="228" spans="1:2" ht="15">
      <c r="A228" s="6" t="s">
        <v>1910</v>
      </c>
      <c r="B228" s="3" t="s">
        <v>1911</v>
      </c>
    </row>
    <row r="229" spans="1:2" ht="15">
      <c r="A229" s="6" t="s">
        <v>1912</v>
      </c>
      <c r="B229" s="3" t="s">
        <v>1913</v>
      </c>
    </row>
    <row r="230" spans="1:2" ht="15">
      <c r="A230" s="6" t="s">
        <v>1914</v>
      </c>
      <c r="B230" s="3" t="s">
        <v>1915</v>
      </c>
    </row>
    <row r="231" spans="1:2" ht="15">
      <c r="A231" s="6" t="s">
        <v>1916</v>
      </c>
      <c r="B231" s="3" t="s">
        <v>1917</v>
      </c>
    </row>
    <row r="232" spans="1:2" ht="15">
      <c r="A232" s="6" t="s">
        <v>1918</v>
      </c>
      <c r="B232" s="3" t="s">
        <v>1919</v>
      </c>
    </row>
    <row r="233" spans="1:2" ht="15">
      <c r="A233" s="6" t="s">
        <v>1920</v>
      </c>
      <c r="B233" s="3" t="s">
        <v>1921</v>
      </c>
    </row>
    <row r="234" spans="1:2" ht="15">
      <c r="A234" s="6" t="s">
        <v>1922</v>
      </c>
      <c r="B234" s="3" t="s">
        <v>1923</v>
      </c>
    </row>
    <row r="235" spans="1:2" ht="15">
      <c r="A235" s="6" t="s">
        <v>1924</v>
      </c>
      <c r="B235" s="3" t="s">
        <v>1925</v>
      </c>
    </row>
    <row r="236" spans="1:2" ht="15">
      <c r="A236" s="6" t="s">
        <v>1926</v>
      </c>
      <c r="B236" s="3" t="s">
        <v>1927</v>
      </c>
    </row>
    <row r="237" spans="1:2" ht="15">
      <c r="A237" s="6" t="s">
        <v>1928</v>
      </c>
      <c r="B237" s="3" t="s">
        <v>1929</v>
      </c>
    </row>
    <row r="238" spans="1:2" ht="15">
      <c r="A238" s="6" t="s">
        <v>1930</v>
      </c>
      <c r="B238" s="3" t="s">
        <v>1931</v>
      </c>
    </row>
    <row r="239" spans="1:2" ht="15">
      <c r="A239" s="6" t="s">
        <v>1932</v>
      </c>
      <c r="B239" s="3" t="s">
        <v>1933</v>
      </c>
    </row>
    <row r="240" spans="1:2" ht="15">
      <c r="A240" s="6" t="s">
        <v>1934</v>
      </c>
      <c r="B240" s="3" t="s">
        <v>1935</v>
      </c>
    </row>
    <row r="241" spans="1:2" ht="15">
      <c r="A241" s="6" t="s">
        <v>1936</v>
      </c>
      <c r="B241" s="3" t="s">
        <v>1937</v>
      </c>
    </row>
    <row r="242" spans="1:2" ht="15">
      <c r="A242" s="6" t="s">
        <v>1938</v>
      </c>
      <c r="B242" s="3" t="s">
        <v>1939</v>
      </c>
    </row>
    <row r="243" spans="1:2" ht="15">
      <c r="A243" s="6" t="s">
        <v>1940</v>
      </c>
      <c r="B243" s="3" t="s">
        <v>1941</v>
      </c>
    </row>
    <row r="244" spans="1:2" ht="15">
      <c r="A244" s="6" t="s">
        <v>1942</v>
      </c>
      <c r="B244" s="3" t="s">
        <v>1943</v>
      </c>
    </row>
    <row r="245" spans="1:2" ht="15">
      <c r="A245" s="6" t="s">
        <v>1944</v>
      </c>
      <c r="B245" s="3" t="s">
        <v>1945</v>
      </c>
    </row>
    <row r="246" spans="1:2" ht="15">
      <c r="A246" s="6" t="s">
        <v>1946</v>
      </c>
      <c r="B246" s="3" t="s">
        <v>1947</v>
      </c>
    </row>
    <row r="247" spans="1:2" ht="15">
      <c r="A247" s="6" t="s">
        <v>1948</v>
      </c>
      <c r="B247" s="3" t="s">
        <v>1949</v>
      </c>
    </row>
    <row r="248" spans="1:2" ht="15">
      <c r="A248" s="6" t="s">
        <v>1950</v>
      </c>
      <c r="B248" s="3" t="s">
        <v>1951</v>
      </c>
    </row>
    <row r="249" spans="1:2" ht="15">
      <c r="A249" s="6" t="s">
        <v>1952</v>
      </c>
      <c r="B249" s="3" t="s">
        <v>1953</v>
      </c>
    </row>
    <row r="250" spans="1:2" ht="15">
      <c r="A250" s="6" t="s">
        <v>1954</v>
      </c>
      <c r="B250" s="3" t="s">
        <v>1955</v>
      </c>
    </row>
    <row r="251" spans="1:2" ht="15">
      <c r="A251" s="6" t="s">
        <v>1956</v>
      </c>
      <c r="B251" s="3" t="s">
        <v>1957</v>
      </c>
    </row>
    <row r="252" spans="1:2" ht="15">
      <c r="A252" s="6" t="s">
        <v>1958</v>
      </c>
      <c r="B252" s="3" t="s">
        <v>1959</v>
      </c>
    </row>
    <row r="253" spans="1:2" ht="15">
      <c r="A253" s="6" t="s">
        <v>1960</v>
      </c>
      <c r="B253" s="3" t="s">
        <v>1961</v>
      </c>
    </row>
    <row r="254" spans="1:2" ht="15">
      <c r="A254" s="6" t="s">
        <v>1962</v>
      </c>
      <c r="B254" s="3" t="s">
        <v>1963</v>
      </c>
    </row>
    <row r="255" spans="1:2" ht="15">
      <c r="A255" s="6" t="s">
        <v>1964</v>
      </c>
      <c r="B255" s="3" t="s">
        <v>1965</v>
      </c>
    </row>
    <row r="256" spans="1:2" ht="15">
      <c r="A256" s="6" t="s">
        <v>1966</v>
      </c>
      <c r="B256" s="3" t="s">
        <v>1967</v>
      </c>
    </row>
    <row r="257" spans="1:2" ht="15">
      <c r="A257" s="6" t="s">
        <v>1968</v>
      </c>
      <c r="B257" s="3" t="s">
        <v>1969</v>
      </c>
    </row>
    <row r="258" spans="1:2" ht="15">
      <c r="A258" s="6" t="s">
        <v>1970</v>
      </c>
      <c r="B258" s="3" t="s">
        <v>1971</v>
      </c>
    </row>
    <row r="259" spans="1:2" ht="15">
      <c r="A259" s="6" t="s">
        <v>1972</v>
      </c>
      <c r="B259" s="3" t="s">
        <v>1973</v>
      </c>
    </row>
    <row r="260" spans="1:2" ht="15">
      <c r="A260" s="6" t="s">
        <v>1974</v>
      </c>
      <c r="B260" s="3" t="s">
        <v>1975</v>
      </c>
    </row>
    <row r="261" spans="1:2" ht="15">
      <c r="A261" s="6" t="s">
        <v>1976</v>
      </c>
      <c r="B261" s="3" t="s">
        <v>1977</v>
      </c>
    </row>
    <row r="262" spans="1:2" ht="15">
      <c r="A262" s="6" t="s">
        <v>1978</v>
      </c>
      <c r="B262" s="3" t="s">
        <v>1979</v>
      </c>
    </row>
    <row r="263" spans="1:2" ht="15">
      <c r="A263" s="6" t="s">
        <v>1980</v>
      </c>
      <c r="B263" s="3" t="s">
        <v>1981</v>
      </c>
    </row>
    <row r="264" spans="1:2" ht="15">
      <c r="A264" s="6" t="s">
        <v>1982</v>
      </c>
      <c r="B264" s="3" t="s">
        <v>1983</v>
      </c>
    </row>
    <row r="265" spans="1:2" ht="15">
      <c r="A265" s="6" t="s">
        <v>1984</v>
      </c>
      <c r="B265" s="3" t="s">
        <v>1985</v>
      </c>
    </row>
    <row r="266" spans="1:2" ht="15">
      <c r="A266" s="6" t="s">
        <v>1986</v>
      </c>
      <c r="B266" s="3" t="s">
        <v>1987</v>
      </c>
    </row>
    <row r="267" spans="1:2" ht="15">
      <c r="A267" s="6" t="s">
        <v>1988</v>
      </c>
      <c r="B267" s="3" t="s">
        <v>1989</v>
      </c>
    </row>
    <row r="268" spans="1:2" ht="15">
      <c r="A268" s="6" t="s">
        <v>1990</v>
      </c>
      <c r="B268" s="3" t="s">
        <v>1991</v>
      </c>
    </row>
    <row r="269" spans="1:2" ht="15">
      <c r="A269" s="6" t="s">
        <v>1992</v>
      </c>
      <c r="B269" s="3" t="s">
        <v>1993</v>
      </c>
    </row>
    <row r="270" spans="1:2" ht="15">
      <c r="A270" s="6" t="s">
        <v>1994</v>
      </c>
      <c r="B270" s="3" t="s">
        <v>1995</v>
      </c>
    </row>
    <row r="271" spans="1:2" ht="15">
      <c r="A271" s="6" t="s">
        <v>1996</v>
      </c>
      <c r="B271" s="3" t="s">
        <v>1997</v>
      </c>
    </row>
    <row r="272" spans="1:2" ht="15">
      <c r="A272" s="6" t="s">
        <v>1998</v>
      </c>
      <c r="B272" s="3" t="s">
        <v>1999</v>
      </c>
    </row>
    <row r="273" spans="1:2" ht="15">
      <c r="A273" s="6" t="s">
        <v>2000</v>
      </c>
      <c r="B273" s="3" t="s">
        <v>2001</v>
      </c>
    </row>
    <row r="274" spans="1:2" ht="15">
      <c r="A274" s="6" t="s">
        <v>2002</v>
      </c>
      <c r="B274" s="3" t="s">
        <v>2003</v>
      </c>
    </row>
    <row r="275" spans="1:2" ht="15">
      <c r="A275" s="6" t="s">
        <v>2004</v>
      </c>
      <c r="B275" s="3" t="s">
        <v>2005</v>
      </c>
    </row>
    <row r="276" spans="1:2" ht="15">
      <c r="A276" s="6" t="s">
        <v>2006</v>
      </c>
      <c r="B276" s="3" t="s">
        <v>2007</v>
      </c>
    </row>
    <row r="277" spans="1:2" ht="15">
      <c r="A277" s="6" t="s">
        <v>2008</v>
      </c>
      <c r="B277" s="3" t="s">
        <v>2009</v>
      </c>
    </row>
    <row r="278" spans="1:2" ht="15">
      <c r="A278" s="6" t="s">
        <v>2010</v>
      </c>
      <c r="B278" s="3" t="s">
        <v>2011</v>
      </c>
    </row>
    <row r="279" spans="1:2" ht="15">
      <c r="A279" s="6" t="s">
        <v>2012</v>
      </c>
      <c r="B279" s="3" t="s">
        <v>2013</v>
      </c>
    </row>
    <row r="280" spans="1:2" ht="15">
      <c r="A280" s="6" t="s">
        <v>2014</v>
      </c>
      <c r="B280" s="3" t="s">
        <v>2015</v>
      </c>
    </row>
    <row r="281" spans="1:2" ht="15">
      <c r="A281" s="6" t="s">
        <v>2016</v>
      </c>
      <c r="B281" s="3" t="s">
        <v>2017</v>
      </c>
    </row>
    <row r="282" spans="1:2" ht="15">
      <c r="A282" s="6" t="s">
        <v>2018</v>
      </c>
      <c r="B282" s="3" t="s">
        <v>2019</v>
      </c>
    </row>
    <row r="283" spans="1:2" ht="15">
      <c r="A283" s="6" t="s">
        <v>2020</v>
      </c>
      <c r="B283" s="3" t="s">
        <v>2021</v>
      </c>
    </row>
    <row r="284" spans="1:2" ht="15">
      <c r="A284" s="6" t="s">
        <v>2022</v>
      </c>
      <c r="B284" s="3" t="s">
        <v>2023</v>
      </c>
    </row>
    <row r="285" spans="1:2" ht="15">
      <c r="A285" s="6" t="s">
        <v>2024</v>
      </c>
      <c r="B285" s="3" t="s">
        <v>2025</v>
      </c>
    </row>
    <row r="286" spans="1:2" ht="15">
      <c r="A286" s="6" t="s">
        <v>2026</v>
      </c>
      <c r="B286" s="3" t="s">
        <v>2027</v>
      </c>
    </row>
    <row r="287" spans="1:2" ht="15">
      <c r="A287" s="6" t="s">
        <v>2028</v>
      </c>
      <c r="B287" s="3" t="s">
        <v>2029</v>
      </c>
    </row>
    <row r="288" spans="1:2" ht="15">
      <c r="A288" s="6" t="s">
        <v>2030</v>
      </c>
      <c r="B288" s="3" t="s">
        <v>2031</v>
      </c>
    </row>
    <row r="289" spans="1:2" ht="15">
      <c r="A289" s="6" t="s">
        <v>2032</v>
      </c>
      <c r="B289" s="3" t="s">
        <v>2033</v>
      </c>
    </row>
    <row r="290" spans="1:2" ht="15">
      <c r="A290" s="6" t="s">
        <v>2034</v>
      </c>
      <c r="B290" s="3" t="s">
        <v>2035</v>
      </c>
    </row>
    <row r="291" spans="1:2" ht="15">
      <c r="A291" s="6" t="s">
        <v>2036</v>
      </c>
      <c r="B291" s="3" t="s">
        <v>2037</v>
      </c>
    </row>
    <row r="292" spans="1:2" ht="26.25">
      <c r="A292" s="6" t="s">
        <v>2038</v>
      </c>
      <c r="B292" s="3" t="s">
        <v>2039</v>
      </c>
    </row>
    <row r="293" spans="1:2" ht="15">
      <c r="A293" s="6" t="s">
        <v>2040</v>
      </c>
      <c r="B293" s="3" t="s">
        <v>2041</v>
      </c>
    </row>
    <row r="294" spans="1:2" ht="15">
      <c r="A294" s="6" t="s">
        <v>2042</v>
      </c>
      <c r="B294" s="3" t="s">
        <v>2043</v>
      </c>
    </row>
    <row r="295" spans="1:2" ht="15">
      <c r="A295" s="6" t="s">
        <v>2044</v>
      </c>
      <c r="B295" s="3" t="s">
        <v>2045</v>
      </c>
    </row>
    <row r="296" spans="1:2" ht="15">
      <c r="A296" s="6" t="s">
        <v>2046</v>
      </c>
      <c r="B296" s="3" t="s">
        <v>2047</v>
      </c>
    </row>
    <row r="297" spans="1:2" ht="15">
      <c r="A297" s="6" t="s">
        <v>2048</v>
      </c>
      <c r="B297" s="3" t="s">
        <v>2049</v>
      </c>
    </row>
    <row r="298" spans="1:2" ht="15">
      <c r="A298" s="6" t="s">
        <v>2050</v>
      </c>
      <c r="B298" s="3" t="s">
        <v>2051</v>
      </c>
    </row>
    <row r="299" spans="1:2" ht="15">
      <c r="A299" s="6" t="s">
        <v>2052</v>
      </c>
      <c r="B299" s="3" t="s">
        <v>2053</v>
      </c>
    </row>
    <row r="300" spans="1:2" ht="15">
      <c r="A300" s="6" t="s">
        <v>2054</v>
      </c>
      <c r="B300" s="3" t="s">
        <v>2055</v>
      </c>
    </row>
    <row r="301" spans="1:2" ht="15">
      <c r="A301" s="6" t="s">
        <v>2056</v>
      </c>
      <c r="B301" s="3" t="s">
        <v>2057</v>
      </c>
    </row>
    <row r="302" spans="1:2" ht="15">
      <c r="A302" s="6" t="s">
        <v>2058</v>
      </c>
      <c r="B302" s="3" t="s">
        <v>2059</v>
      </c>
    </row>
    <row r="303" spans="1:2" ht="15">
      <c r="A303" s="6" t="s">
        <v>2060</v>
      </c>
      <c r="B303" s="3" t="s">
        <v>2061</v>
      </c>
    </row>
    <row r="304" spans="1:2" ht="15">
      <c r="A304" s="6" t="s">
        <v>2062</v>
      </c>
      <c r="B304" s="3" t="s">
        <v>2063</v>
      </c>
    </row>
    <row r="305" spans="1:2" ht="15">
      <c r="A305" s="6" t="s">
        <v>2064</v>
      </c>
      <c r="B305" s="3" t="s">
        <v>2065</v>
      </c>
    </row>
    <row r="306" spans="1:2" ht="15">
      <c r="A306" s="6" t="s">
        <v>2066</v>
      </c>
      <c r="B306" s="3" t="s">
        <v>2067</v>
      </c>
    </row>
    <row r="307" spans="1:2" ht="15">
      <c r="A307" s="6" t="s">
        <v>2068</v>
      </c>
      <c r="B307" s="3" t="s">
        <v>2069</v>
      </c>
    </row>
    <row r="308" spans="1:2" ht="15">
      <c r="A308" s="6" t="s">
        <v>2070</v>
      </c>
      <c r="B308" s="3" t="s">
        <v>2071</v>
      </c>
    </row>
    <row r="309" spans="1:2" ht="15">
      <c r="A309" s="6" t="s">
        <v>2072</v>
      </c>
      <c r="B309" s="3" t="s">
        <v>2073</v>
      </c>
    </row>
    <row r="310" spans="1:2" ht="15">
      <c r="A310" s="6" t="s">
        <v>2074</v>
      </c>
      <c r="B310" s="3" t="s">
        <v>2075</v>
      </c>
    </row>
    <row r="311" spans="1:2" ht="15">
      <c r="A311" s="6" t="s">
        <v>2076</v>
      </c>
      <c r="B311" s="3" t="s">
        <v>2077</v>
      </c>
    </row>
    <row r="312" spans="1:2" ht="15">
      <c r="A312" s="6" t="s">
        <v>2078</v>
      </c>
      <c r="B312" s="3" t="s">
        <v>2079</v>
      </c>
    </row>
    <row r="313" spans="1:2" ht="15">
      <c r="A313" s="6" t="s">
        <v>2080</v>
      </c>
      <c r="B313" s="3" t="s">
        <v>2081</v>
      </c>
    </row>
    <row r="314" spans="1:2" ht="15">
      <c r="A314" s="6" t="s">
        <v>2082</v>
      </c>
      <c r="B314" s="3" t="s">
        <v>2083</v>
      </c>
    </row>
    <row r="315" spans="1:2" ht="15">
      <c r="A315" s="6" t="s">
        <v>2084</v>
      </c>
      <c r="B315" s="3" t="s">
        <v>2085</v>
      </c>
    </row>
    <row r="316" spans="1:2" ht="15">
      <c r="A316" s="6" t="s">
        <v>2086</v>
      </c>
      <c r="B316" s="3" t="s">
        <v>2087</v>
      </c>
    </row>
    <row r="317" spans="1:2" ht="15">
      <c r="A317" s="6" t="s">
        <v>2088</v>
      </c>
      <c r="B317" s="3" t="s">
        <v>2089</v>
      </c>
    </row>
    <row r="318" spans="1:2" ht="15">
      <c r="A318" s="6" t="s">
        <v>2090</v>
      </c>
      <c r="B318" s="3" t="s">
        <v>2091</v>
      </c>
    </row>
    <row r="319" spans="1:2" ht="15">
      <c r="A319" s="6" t="s">
        <v>2092</v>
      </c>
      <c r="B319" s="3" t="s">
        <v>2093</v>
      </c>
    </row>
    <row r="320" spans="1:2" ht="15">
      <c r="A320" s="6" t="s">
        <v>2094</v>
      </c>
      <c r="B320" s="3" t="s">
        <v>2095</v>
      </c>
    </row>
    <row r="321" spans="1:2" ht="15">
      <c r="A321" s="6" t="s">
        <v>2096</v>
      </c>
      <c r="B321" s="3" t="s">
        <v>2097</v>
      </c>
    </row>
    <row r="322" spans="1:2" ht="15">
      <c r="A322" s="6" t="s">
        <v>2098</v>
      </c>
      <c r="B322" s="3" t="s">
        <v>2099</v>
      </c>
    </row>
    <row r="323" spans="1:2" ht="15">
      <c r="A323" s="6" t="s">
        <v>2100</v>
      </c>
      <c r="B323" s="3" t="s">
        <v>2101</v>
      </c>
    </row>
    <row r="324" spans="1:2" ht="15">
      <c r="A324" s="6" t="s">
        <v>2102</v>
      </c>
      <c r="B324" s="3" t="s">
        <v>2103</v>
      </c>
    </row>
    <row r="325" spans="1:2" ht="15">
      <c r="A325" s="6" t="s">
        <v>2104</v>
      </c>
      <c r="B325" s="3" t="s">
        <v>2105</v>
      </c>
    </row>
    <row r="326" spans="1:2" ht="15">
      <c r="A326" s="6" t="s">
        <v>2106</v>
      </c>
      <c r="B326" s="3" t="s">
        <v>2107</v>
      </c>
    </row>
    <row r="327" spans="1:2" ht="15">
      <c r="A327" s="6" t="s">
        <v>2108</v>
      </c>
      <c r="B327" s="3" t="s">
        <v>2109</v>
      </c>
    </row>
    <row r="328" spans="1:2" ht="15">
      <c r="A328" s="6" t="s">
        <v>2110</v>
      </c>
      <c r="B328" s="3" t="s">
        <v>2111</v>
      </c>
    </row>
    <row r="329" spans="1:2" ht="15">
      <c r="A329" s="6" t="s">
        <v>2112</v>
      </c>
      <c r="B329" s="3" t="s">
        <v>2113</v>
      </c>
    </row>
    <row r="330" spans="1:2" ht="15">
      <c r="A330" s="6" t="s">
        <v>2114</v>
      </c>
      <c r="B330" s="3" t="s">
        <v>2115</v>
      </c>
    </row>
    <row r="331" spans="1:2" ht="15">
      <c r="A331" s="6" t="s">
        <v>2116</v>
      </c>
      <c r="B331" s="3" t="s">
        <v>2117</v>
      </c>
    </row>
    <row r="332" spans="1:2" ht="15">
      <c r="A332" s="6" t="s">
        <v>2118</v>
      </c>
      <c r="B332" s="3" t="s">
        <v>2119</v>
      </c>
    </row>
    <row r="333" spans="1:2" ht="15">
      <c r="A333" s="6" t="s">
        <v>2120</v>
      </c>
      <c r="B333" s="3" t="s">
        <v>2121</v>
      </c>
    </row>
    <row r="334" spans="1:2" ht="15">
      <c r="A334" s="6" t="s">
        <v>2122</v>
      </c>
      <c r="B334" s="3" t="s">
        <v>2123</v>
      </c>
    </row>
    <row r="335" spans="1:2" ht="15">
      <c r="A335" s="6" t="s">
        <v>2124</v>
      </c>
      <c r="B335" s="3" t="s">
        <v>2125</v>
      </c>
    </row>
    <row r="336" spans="1:2" ht="15">
      <c r="A336" s="6" t="s">
        <v>2126</v>
      </c>
      <c r="B336" s="3" t="s">
        <v>2127</v>
      </c>
    </row>
    <row r="337" spans="1:2" ht="15">
      <c r="A337" s="6" t="s">
        <v>2128</v>
      </c>
      <c r="B337" s="3" t="s">
        <v>2129</v>
      </c>
    </row>
    <row r="338" spans="1:2" ht="15">
      <c r="A338" s="6" t="s">
        <v>2130</v>
      </c>
      <c r="B338" s="3" t="s">
        <v>2131</v>
      </c>
    </row>
    <row r="339" spans="1:2" ht="15">
      <c r="A339" s="6" t="s">
        <v>2132</v>
      </c>
      <c r="B339" s="3" t="s">
        <v>2133</v>
      </c>
    </row>
    <row r="340" spans="1:2" ht="15">
      <c r="A340" s="6" t="s">
        <v>2134</v>
      </c>
      <c r="B340" s="3" t="s">
        <v>2135</v>
      </c>
    </row>
    <row r="341" spans="1:2" ht="15">
      <c r="A341" s="6" t="s">
        <v>2136</v>
      </c>
      <c r="B341" s="3" t="s">
        <v>2137</v>
      </c>
    </row>
    <row r="342" spans="1:2" ht="15">
      <c r="A342" s="6" t="s">
        <v>2138</v>
      </c>
      <c r="B342" s="3" t="s">
        <v>2139</v>
      </c>
    </row>
    <row r="343" spans="1:2" ht="15">
      <c r="A343" s="6" t="s">
        <v>2140</v>
      </c>
      <c r="B343" s="3" t="s">
        <v>2141</v>
      </c>
    </row>
    <row r="344" spans="1:2" ht="15">
      <c r="A344" s="6" t="s">
        <v>2142</v>
      </c>
      <c r="B344" s="3" t="s">
        <v>2143</v>
      </c>
    </row>
    <row r="345" spans="1:2" ht="15">
      <c r="A345" s="6" t="s">
        <v>2144</v>
      </c>
      <c r="B345" s="3" t="s">
        <v>2145</v>
      </c>
    </row>
    <row r="346" spans="1:2" ht="15">
      <c r="A346" s="6" t="s">
        <v>2146</v>
      </c>
      <c r="B346" s="3" t="s">
        <v>2147</v>
      </c>
    </row>
    <row r="347" spans="1:2" ht="15">
      <c r="A347" s="6" t="s">
        <v>2148</v>
      </c>
      <c r="B347" s="3" t="s">
        <v>2149</v>
      </c>
    </row>
    <row r="348" spans="1:2" ht="15">
      <c r="A348" s="6" t="s">
        <v>2150</v>
      </c>
      <c r="B348" s="3" t="s">
        <v>2151</v>
      </c>
    </row>
    <row r="349" spans="1:2" ht="15">
      <c r="A349" s="6" t="s">
        <v>2152</v>
      </c>
      <c r="B349" s="3" t="s">
        <v>2153</v>
      </c>
    </row>
    <row r="350" spans="1:2" ht="15">
      <c r="A350" s="6" t="s">
        <v>2154</v>
      </c>
      <c r="B350" s="3" t="s">
        <v>2155</v>
      </c>
    </row>
    <row r="351" spans="1:2" ht="15">
      <c r="A351" s="6" t="s">
        <v>2156</v>
      </c>
      <c r="B351" s="3" t="s">
        <v>2157</v>
      </c>
    </row>
    <row r="352" spans="1:2" ht="15">
      <c r="A352" s="6" t="s">
        <v>2158</v>
      </c>
      <c r="B352" s="3" t="s">
        <v>2159</v>
      </c>
    </row>
    <row r="353" spans="1:2" ht="15">
      <c r="A353" s="6" t="s">
        <v>2160</v>
      </c>
      <c r="B353" s="3" t="s">
        <v>2161</v>
      </c>
    </row>
    <row r="354" spans="1:2" ht="15">
      <c r="A354" s="6" t="s">
        <v>2162</v>
      </c>
      <c r="B354" s="3" t="s">
        <v>2163</v>
      </c>
    </row>
    <row r="355" spans="1:2" ht="15">
      <c r="A355" s="6" t="s">
        <v>2164</v>
      </c>
      <c r="B355" s="3" t="s">
        <v>2165</v>
      </c>
    </row>
    <row r="356" spans="1:2" ht="15">
      <c r="A356" s="6" t="s">
        <v>2166</v>
      </c>
      <c r="B356" s="3" t="s">
        <v>2167</v>
      </c>
    </row>
    <row r="357" spans="1:2" ht="15">
      <c r="A357" s="6" t="s">
        <v>2168</v>
      </c>
      <c r="B357" s="3" t="s">
        <v>2169</v>
      </c>
    </row>
    <row r="358" spans="1:2" ht="15">
      <c r="A358" s="6" t="s">
        <v>2170</v>
      </c>
      <c r="B358" s="3" t="s">
        <v>2171</v>
      </c>
    </row>
    <row r="359" spans="1:2" ht="15">
      <c r="A359" s="6" t="s">
        <v>2172</v>
      </c>
      <c r="B359" s="3" t="s">
        <v>2173</v>
      </c>
    </row>
    <row r="360" spans="1:2" ht="15">
      <c r="A360" s="6" t="s">
        <v>2174</v>
      </c>
      <c r="B360" s="3" t="s">
        <v>2175</v>
      </c>
    </row>
    <row r="361" spans="1:2" ht="15">
      <c r="A361" s="6" t="s">
        <v>2176</v>
      </c>
      <c r="B361" s="3" t="s">
        <v>2177</v>
      </c>
    </row>
    <row r="362" spans="1:2" ht="15">
      <c r="A362" s="6" t="s">
        <v>2178</v>
      </c>
      <c r="B362" s="3" t="s">
        <v>2179</v>
      </c>
    </row>
    <row r="363" spans="1:2" ht="15">
      <c r="A363" s="6" t="s">
        <v>2180</v>
      </c>
      <c r="B363" s="3" t="s">
        <v>2181</v>
      </c>
    </row>
    <row r="364" spans="1:2" ht="15">
      <c r="A364" s="6" t="s">
        <v>2182</v>
      </c>
      <c r="B364" s="3" t="s">
        <v>2183</v>
      </c>
    </row>
    <row r="365" spans="1:2" ht="15">
      <c r="A365" s="6" t="s">
        <v>2184</v>
      </c>
      <c r="B365" s="3" t="s">
        <v>2185</v>
      </c>
    </row>
    <row r="366" spans="1:2" ht="15">
      <c r="A366" s="6" t="s">
        <v>2186</v>
      </c>
      <c r="B366" s="3" t="s">
        <v>2187</v>
      </c>
    </row>
    <row r="367" spans="1:2" ht="15">
      <c r="A367" s="6" t="s">
        <v>2188</v>
      </c>
      <c r="B367" s="3" t="s">
        <v>2189</v>
      </c>
    </row>
    <row r="368" spans="1:2" ht="15">
      <c r="A368" s="6" t="s">
        <v>2190</v>
      </c>
      <c r="B368" s="3" t="s">
        <v>2191</v>
      </c>
    </row>
    <row r="369" spans="1:2" ht="15">
      <c r="A369" s="6" t="s">
        <v>2192</v>
      </c>
      <c r="B369" s="3" t="s">
        <v>2193</v>
      </c>
    </row>
    <row r="370" spans="1:2" ht="15">
      <c r="A370" s="6" t="s">
        <v>2194</v>
      </c>
      <c r="B370" s="3" t="s">
        <v>2195</v>
      </c>
    </row>
    <row r="371" spans="1:2" ht="15">
      <c r="A371" s="6" t="s">
        <v>2196</v>
      </c>
      <c r="B371" s="3" t="s">
        <v>2197</v>
      </c>
    </row>
    <row r="372" spans="1:2" ht="15">
      <c r="A372" s="6" t="s">
        <v>2198</v>
      </c>
      <c r="B372" s="3" t="s">
        <v>2199</v>
      </c>
    </row>
    <row r="373" spans="1:2" ht="15">
      <c r="A373" s="6" t="s">
        <v>2200</v>
      </c>
      <c r="B373" s="3" t="s">
        <v>2201</v>
      </c>
    </row>
    <row r="374" spans="1:2" ht="15">
      <c r="A374" s="6" t="s">
        <v>2202</v>
      </c>
      <c r="B374" s="3" t="s">
        <v>2203</v>
      </c>
    </row>
    <row r="375" spans="1:2" ht="15">
      <c r="A375" s="6" t="s">
        <v>2204</v>
      </c>
      <c r="B375" s="3" t="s">
        <v>2205</v>
      </c>
    </row>
    <row r="376" spans="1:2" ht="15">
      <c r="A376" s="6" t="s">
        <v>2206</v>
      </c>
      <c r="B376" s="3" t="s">
        <v>2207</v>
      </c>
    </row>
    <row r="377" spans="1:2" ht="15">
      <c r="A377" s="6" t="s">
        <v>2208</v>
      </c>
      <c r="B377" s="3" t="s">
        <v>2209</v>
      </c>
    </row>
    <row r="378" spans="1:2" ht="15">
      <c r="A378" s="6" t="s">
        <v>2210</v>
      </c>
      <c r="B378" s="3" t="s">
        <v>2211</v>
      </c>
    </row>
    <row r="379" spans="1:2" ht="15">
      <c r="A379" s="6" t="s">
        <v>2212</v>
      </c>
      <c r="B379" s="3" t="s">
        <v>2213</v>
      </c>
    </row>
    <row r="380" spans="1:2" ht="15">
      <c r="A380" s="6" t="s">
        <v>2214</v>
      </c>
      <c r="B380" s="3" t="s">
        <v>2215</v>
      </c>
    </row>
    <row r="381" spans="1:2" ht="15">
      <c r="A381" s="6" t="s">
        <v>2216</v>
      </c>
      <c r="B381" s="3" t="s">
        <v>2217</v>
      </c>
    </row>
    <row r="382" spans="1:2" ht="15">
      <c r="A382" s="6" t="s">
        <v>2218</v>
      </c>
      <c r="B382" s="3" t="s">
        <v>2219</v>
      </c>
    </row>
    <row r="383" spans="1:2" ht="15">
      <c r="A383" s="6" t="s">
        <v>2220</v>
      </c>
      <c r="B383" s="3" t="s">
        <v>2221</v>
      </c>
    </row>
    <row r="384" spans="1:2" ht="15">
      <c r="A384" s="6" t="s">
        <v>2222</v>
      </c>
      <c r="B384" s="3" t="s">
        <v>2223</v>
      </c>
    </row>
    <row r="385" spans="1:2" ht="15">
      <c r="A385" s="6" t="s">
        <v>2224</v>
      </c>
      <c r="B385" s="3" t="s">
        <v>2225</v>
      </c>
    </row>
    <row r="386" spans="1:2" ht="15">
      <c r="A386" s="6" t="s">
        <v>2226</v>
      </c>
      <c r="B386" s="3" t="s">
        <v>2227</v>
      </c>
    </row>
    <row r="387" spans="1:2" ht="15">
      <c r="A387" s="6" t="s">
        <v>2228</v>
      </c>
      <c r="B387" s="3" t="s">
        <v>2229</v>
      </c>
    </row>
    <row r="388" spans="1:2" ht="15">
      <c r="A388" s="6" t="s">
        <v>2230</v>
      </c>
      <c r="B388" s="3" t="s">
        <v>2231</v>
      </c>
    </row>
    <row r="389" spans="1:2" ht="15">
      <c r="A389" s="6" t="s">
        <v>2232</v>
      </c>
      <c r="B389" s="3" t="s">
        <v>2233</v>
      </c>
    </row>
    <row r="390" spans="1:2" ht="15">
      <c r="A390" s="6" t="s">
        <v>2234</v>
      </c>
      <c r="B390" s="3" t="s">
        <v>2235</v>
      </c>
    </row>
    <row r="391" spans="1:2" ht="15">
      <c r="A391" s="6" t="s">
        <v>2236</v>
      </c>
      <c r="B391" s="3" t="s">
        <v>2237</v>
      </c>
    </row>
    <row r="392" spans="1:2" ht="15">
      <c r="A392" s="6" t="s">
        <v>2238</v>
      </c>
      <c r="B392" s="3" t="s">
        <v>2239</v>
      </c>
    </row>
    <row r="393" spans="1:2" ht="15">
      <c r="A393" s="6" t="s">
        <v>2240</v>
      </c>
      <c r="B393" s="3" t="s">
        <v>2241</v>
      </c>
    </row>
    <row r="394" spans="1:2" ht="15">
      <c r="A394" s="6" t="s">
        <v>2242</v>
      </c>
      <c r="B394" s="3" t="s">
        <v>2243</v>
      </c>
    </row>
    <row r="395" spans="1:2" ht="15">
      <c r="A395" s="6" t="s">
        <v>2244</v>
      </c>
      <c r="B395" s="3" t="s">
        <v>2245</v>
      </c>
    </row>
    <row r="396" spans="1:2" ht="15">
      <c r="A396" s="6" t="s">
        <v>2246</v>
      </c>
      <c r="B396" s="3" t="s">
        <v>2247</v>
      </c>
    </row>
    <row r="397" spans="1:2" ht="15">
      <c r="A397" s="6" t="s">
        <v>2248</v>
      </c>
      <c r="B397" s="3" t="s">
        <v>2249</v>
      </c>
    </row>
    <row r="398" spans="1:2" ht="15">
      <c r="A398" s="6" t="s">
        <v>2250</v>
      </c>
      <c r="B398" s="3" t="s">
        <v>2251</v>
      </c>
    </row>
    <row r="399" spans="1:2" ht="15">
      <c r="A399" s="6" t="s">
        <v>2252</v>
      </c>
      <c r="B399" s="3" t="s">
        <v>2253</v>
      </c>
    </row>
    <row r="400" spans="1:2" ht="15">
      <c r="A400" s="6" t="s">
        <v>2254</v>
      </c>
      <c r="B400" s="3" t="s">
        <v>2255</v>
      </c>
    </row>
    <row r="401" spans="1:2" ht="15">
      <c r="A401" s="6" t="s">
        <v>2256</v>
      </c>
      <c r="B401" s="3" t="s">
        <v>2257</v>
      </c>
    </row>
    <row r="402" spans="1:2" ht="15">
      <c r="A402" s="6" t="s">
        <v>2258</v>
      </c>
      <c r="B402" s="3" t="s">
        <v>2259</v>
      </c>
    </row>
    <row r="403" spans="1:2" ht="15">
      <c r="A403" s="6" t="s">
        <v>2260</v>
      </c>
      <c r="B403" s="3" t="s">
        <v>2261</v>
      </c>
    </row>
    <row r="404" spans="1:2" ht="15">
      <c r="A404" s="6" t="s">
        <v>2262</v>
      </c>
      <c r="B404" s="3" t="s">
        <v>2263</v>
      </c>
    </row>
    <row r="405" spans="1:2" ht="15">
      <c r="A405" s="6" t="s">
        <v>2264</v>
      </c>
      <c r="B405" s="3" t="s">
        <v>2265</v>
      </c>
    </row>
    <row r="406" spans="1:2" ht="15">
      <c r="A406" s="6" t="s">
        <v>2266</v>
      </c>
      <c r="B406" s="3" t="s">
        <v>2267</v>
      </c>
    </row>
    <row r="407" spans="1:2" ht="15">
      <c r="A407" s="6" t="s">
        <v>2268</v>
      </c>
      <c r="B407" s="3" t="s">
        <v>2269</v>
      </c>
    </row>
    <row r="408" spans="1:2" ht="15">
      <c r="A408" s="6" t="s">
        <v>2270</v>
      </c>
      <c r="B408" s="3" t="s">
        <v>2271</v>
      </c>
    </row>
    <row r="409" spans="1:2" ht="15">
      <c r="A409" s="6" t="s">
        <v>2272</v>
      </c>
      <c r="B409" s="3" t="s">
        <v>2273</v>
      </c>
    </row>
    <row r="410" spans="1:2" ht="15">
      <c r="A410" s="6" t="s">
        <v>2274</v>
      </c>
      <c r="B410" s="3" t="s">
        <v>2275</v>
      </c>
    </row>
    <row r="411" spans="1:2" ht="15">
      <c r="A411" s="6" t="s">
        <v>2276</v>
      </c>
      <c r="B411" s="3" t="s">
        <v>2277</v>
      </c>
    </row>
    <row r="412" spans="1:2" ht="15">
      <c r="A412" s="6" t="s">
        <v>2278</v>
      </c>
      <c r="B412" s="3" t="s">
        <v>2279</v>
      </c>
    </row>
    <row r="413" spans="1:2" ht="15">
      <c r="A413" s="6" t="s">
        <v>2280</v>
      </c>
      <c r="B413" s="3" t="s">
        <v>2281</v>
      </c>
    </row>
    <row r="414" spans="1:2" ht="15">
      <c r="A414" s="6" t="s">
        <v>2282</v>
      </c>
      <c r="B414" s="3" t="s">
        <v>2283</v>
      </c>
    </row>
    <row r="415" spans="1:2" ht="15">
      <c r="A415" s="6" t="s">
        <v>2284</v>
      </c>
      <c r="B415" s="3" t="s">
        <v>2285</v>
      </c>
    </row>
    <row r="416" spans="1:2" ht="15">
      <c r="A416" s="6" t="s">
        <v>2286</v>
      </c>
      <c r="B416" s="3" t="s">
        <v>2287</v>
      </c>
    </row>
    <row r="417" spans="1:2" ht="15">
      <c r="A417" s="6" t="s">
        <v>2288</v>
      </c>
      <c r="B417" s="3" t="s">
        <v>2289</v>
      </c>
    </row>
    <row r="418" spans="1:2" ht="15">
      <c r="A418" s="6" t="s">
        <v>2290</v>
      </c>
      <c r="B418" s="3" t="s">
        <v>2291</v>
      </c>
    </row>
    <row r="419" spans="1:2" ht="15">
      <c r="A419" s="6" t="s">
        <v>2292</v>
      </c>
      <c r="B419" s="3" t="s">
        <v>2293</v>
      </c>
    </row>
    <row r="420" spans="1:2" ht="15">
      <c r="A420" s="6" t="s">
        <v>2294</v>
      </c>
      <c r="B420" s="3" t="s">
        <v>2295</v>
      </c>
    </row>
    <row r="421" spans="1:2" ht="15">
      <c r="A421" s="6" t="s">
        <v>2296</v>
      </c>
      <c r="B421" s="3" t="s">
        <v>2297</v>
      </c>
    </row>
    <row r="422" spans="1:2" ht="15">
      <c r="A422" s="6" t="s">
        <v>2298</v>
      </c>
      <c r="B422" s="3" t="s">
        <v>2299</v>
      </c>
    </row>
    <row r="423" spans="1:2" ht="15">
      <c r="A423" s="6" t="s">
        <v>2300</v>
      </c>
      <c r="B423" s="3" t="s">
        <v>2301</v>
      </c>
    </row>
    <row r="424" spans="1:2" ht="15">
      <c r="A424" s="6" t="s">
        <v>2302</v>
      </c>
      <c r="B424" s="3" t="s">
        <v>2303</v>
      </c>
    </row>
    <row r="425" spans="1:2" ht="15">
      <c r="A425" s="6" t="s">
        <v>2304</v>
      </c>
      <c r="B425" s="3" t="s">
        <v>2305</v>
      </c>
    </row>
    <row r="426" spans="1:2" ht="15">
      <c r="A426" s="6" t="s">
        <v>2306</v>
      </c>
      <c r="B426" s="3" t="s">
        <v>2307</v>
      </c>
    </row>
    <row r="427" spans="1:2" ht="15">
      <c r="A427" s="6" t="s">
        <v>2308</v>
      </c>
      <c r="B427" s="3" t="s">
        <v>2309</v>
      </c>
    </row>
    <row r="428" spans="1:2" ht="15">
      <c r="A428" s="6" t="s">
        <v>2310</v>
      </c>
      <c r="B428" s="3" t="s">
        <v>2311</v>
      </c>
    </row>
    <row r="429" spans="1:2" ht="15">
      <c r="A429" s="6" t="s">
        <v>2312</v>
      </c>
      <c r="B429" s="3" t="s">
        <v>2313</v>
      </c>
    </row>
    <row r="430" spans="1:2" ht="15">
      <c r="A430" s="6" t="s">
        <v>2314</v>
      </c>
      <c r="B430" s="3" t="s">
        <v>2315</v>
      </c>
    </row>
    <row r="431" spans="1:2" ht="15">
      <c r="A431" s="6" t="s">
        <v>2316</v>
      </c>
      <c r="B431" s="3" t="s">
        <v>2317</v>
      </c>
    </row>
    <row r="432" spans="1:2" ht="15">
      <c r="A432" s="6" t="s">
        <v>2318</v>
      </c>
      <c r="B432" s="3" t="s">
        <v>2319</v>
      </c>
    </row>
    <row r="433" spans="1:2" ht="15">
      <c r="A433" s="6" t="s">
        <v>2320</v>
      </c>
      <c r="B433" s="3" t="s">
        <v>2321</v>
      </c>
    </row>
    <row r="434" spans="1:2" ht="15">
      <c r="A434" s="6" t="s">
        <v>2322</v>
      </c>
      <c r="B434" s="3" t="s">
        <v>2323</v>
      </c>
    </row>
    <row r="435" spans="1:2" ht="15">
      <c r="A435" s="6" t="s">
        <v>2324</v>
      </c>
      <c r="B435" s="3" t="s">
        <v>2325</v>
      </c>
    </row>
    <row r="436" spans="1:2" ht="15">
      <c r="A436" s="6" t="s">
        <v>2326</v>
      </c>
      <c r="B436" s="3" t="s">
        <v>2327</v>
      </c>
    </row>
    <row r="437" spans="1:2" ht="15">
      <c r="A437" s="6" t="s">
        <v>2328</v>
      </c>
      <c r="B437" s="3" t="s">
        <v>2329</v>
      </c>
    </row>
    <row r="438" spans="1:2" ht="15">
      <c r="A438" s="6" t="s">
        <v>2330</v>
      </c>
      <c r="B438" s="3" t="s">
        <v>2331</v>
      </c>
    </row>
    <row r="439" spans="1:2" ht="15">
      <c r="A439" s="6" t="s">
        <v>2332</v>
      </c>
      <c r="B439" s="3" t="s">
        <v>2333</v>
      </c>
    </row>
    <row r="440" spans="1:2" ht="15">
      <c r="A440" s="6" t="s">
        <v>2334</v>
      </c>
      <c r="B440" s="3" t="s">
        <v>2335</v>
      </c>
    </row>
    <row r="441" spans="1:2" ht="15">
      <c r="A441" s="6" t="s">
        <v>2336</v>
      </c>
      <c r="B441" s="3" t="s">
        <v>2337</v>
      </c>
    </row>
    <row r="442" spans="1:2" ht="15">
      <c r="A442" s="6" t="s">
        <v>2338</v>
      </c>
      <c r="B442" s="3" t="s">
        <v>2339</v>
      </c>
    </row>
    <row r="443" spans="1:2" ht="15">
      <c r="A443" s="6" t="s">
        <v>2340</v>
      </c>
      <c r="B443" s="3" t="s">
        <v>2341</v>
      </c>
    </row>
    <row r="444" spans="1:2" ht="15">
      <c r="A444" s="6" t="s">
        <v>2342</v>
      </c>
      <c r="B444" s="3" t="s">
        <v>2343</v>
      </c>
    </row>
    <row r="445" spans="1:2" ht="15">
      <c r="A445" s="6" t="s">
        <v>2344</v>
      </c>
      <c r="B445" s="3" t="s">
        <v>2345</v>
      </c>
    </row>
    <row r="446" spans="1:2" ht="15">
      <c r="A446" s="6" t="s">
        <v>2346</v>
      </c>
      <c r="B446" s="3" t="s">
        <v>2347</v>
      </c>
    </row>
    <row r="447" spans="1:2" ht="15">
      <c r="A447" s="6" t="s">
        <v>2348</v>
      </c>
      <c r="B447" s="3" t="s">
        <v>2349</v>
      </c>
    </row>
    <row r="448" spans="1:2" ht="15">
      <c r="A448" s="6" t="s">
        <v>2350</v>
      </c>
      <c r="B448" s="3" t="s">
        <v>2351</v>
      </c>
    </row>
    <row r="449" spans="1:2" ht="15">
      <c r="A449" s="6" t="s">
        <v>2352</v>
      </c>
      <c r="B449" s="3" t="s">
        <v>2353</v>
      </c>
    </row>
    <row r="450" spans="1:2" ht="15">
      <c r="A450" s="6" t="s">
        <v>2354</v>
      </c>
      <c r="B450" s="3" t="s">
        <v>2355</v>
      </c>
    </row>
    <row r="451" spans="1:2" ht="15">
      <c r="A451" s="6" t="s">
        <v>2356</v>
      </c>
      <c r="B451" s="3" t="s">
        <v>2357</v>
      </c>
    </row>
    <row r="452" spans="1:2" ht="15">
      <c r="A452" s="6" t="s">
        <v>2358</v>
      </c>
      <c r="B452" s="3" t="s">
        <v>2359</v>
      </c>
    </row>
    <row r="453" spans="1:2" ht="15">
      <c r="A453" s="6" t="s">
        <v>2360</v>
      </c>
      <c r="B453" s="3" t="s">
        <v>2361</v>
      </c>
    </row>
    <row r="454" spans="1:2" ht="15">
      <c r="A454" s="6" t="s">
        <v>2362</v>
      </c>
      <c r="B454" s="3" t="s">
        <v>2363</v>
      </c>
    </row>
    <row r="455" spans="1:2" ht="15">
      <c r="A455" s="6" t="s">
        <v>2364</v>
      </c>
      <c r="B455" s="3" t="s">
        <v>2365</v>
      </c>
    </row>
    <row r="456" spans="1:2" ht="15">
      <c r="A456" s="6" t="s">
        <v>2366</v>
      </c>
      <c r="B456" s="3" t="s">
        <v>2367</v>
      </c>
    </row>
    <row r="457" spans="1:2" ht="15">
      <c r="A457" s="6" t="s">
        <v>2368</v>
      </c>
      <c r="B457" s="3" t="s">
        <v>2369</v>
      </c>
    </row>
    <row r="458" spans="1:2" ht="15">
      <c r="A458" s="6" t="s">
        <v>2370</v>
      </c>
      <c r="B458" s="3" t="s">
        <v>2371</v>
      </c>
    </row>
    <row r="459" spans="1:2" ht="15">
      <c r="A459" s="6" t="s">
        <v>2372</v>
      </c>
      <c r="B459" s="3" t="s">
        <v>2373</v>
      </c>
    </row>
    <row r="460" spans="1:2" ht="15">
      <c r="A460" s="6" t="s">
        <v>2374</v>
      </c>
      <c r="B460" s="3" t="s">
        <v>2375</v>
      </c>
    </row>
    <row r="461" spans="1:2" ht="15">
      <c r="A461" s="6" t="s">
        <v>2376</v>
      </c>
      <c r="B461" s="3" t="s">
        <v>2377</v>
      </c>
    </row>
    <row r="462" spans="1:2" ht="15">
      <c r="A462" s="6" t="s">
        <v>2378</v>
      </c>
      <c r="B462" s="3" t="s">
        <v>2379</v>
      </c>
    </row>
    <row r="463" spans="1:2" ht="15">
      <c r="A463" s="6" t="s">
        <v>2380</v>
      </c>
      <c r="B463" s="3" t="s">
        <v>2381</v>
      </c>
    </row>
    <row r="464" spans="1:2" ht="15">
      <c r="A464" s="6" t="s">
        <v>2382</v>
      </c>
      <c r="B464" s="3" t="s">
        <v>2383</v>
      </c>
    </row>
    <row r="465" spans="1:2" ht="15">
      <c r="A465" s="6" t="s">
        <v>2384</v>
      </c>
      <c r="B465" s="3" t="s">
        <v>2385</v>
      </c>
    </row>
    <row r="466" spans="1:2" ht="15">
      <c r="A466" s="6" t="s">
        <v>2386</v>
      </c>
      <c r="B466" s="3" t="s">
        <v>2387</v>
      </c>
    </row>
    <row r="467" spans="1:2" ht="15">
      <c r="A467" s="6" t="s">
        <v>2388</v>
      </c>
      <c r="B467" s="3" t="s">
        <v>2389</v>
      </c>
    </row>
    <row r="468" spans="1:2" ht="15">
      <c r="A468" s="6" t="s">
        <v>2390</v>
      </c>
      <c r="B468" s="3" t="s">
        <v>2391</v>
      </c>
    </row>
    <row r="469" spans="1:2" ht="15">
      <c r="A469" s="6" t="s">
        <v>2392</v>
      </c>
      <c r="B469" s="3" t="s">
        <v>2393</v>
      </c>
    </row>
    <row r="470" spans="1:2" ht="15">
      <c r="A470" s="6" t="s">
        <v>2394</v>
      </c>
      <c r="B470" s="3" t="s">
        <v>2395</v>
      </c>
    </row>
    <row r="471" spans="1:2" ht="15">
      <c r="A471" s="6" t="s">
        <v>2396</v>
      </c>
      <c r="B471" s="3" t="s">
        <v>2397</v>
      </c>
    </row>
    <row r="472" spans="1:2" ht="15">
      <c r="A472" s="6" t="s">
        <v>2398</v>
      </c>
      <c r="B472" s="3" t="s">
        <v>2399</v>
      </c>
    </row>
    <row r="473" spans="1:2" ht="15">
      <c r="A473" s="6" t="s">
        <v>2400</v>
      </c>
      <c r="B473" s="3" t="s">
        <v>2401</v>
      </c>
    </row>
    <row r="474" spans="1:2" ht="15">
      <c r="A474" s="6" t="s">
        <v>2402</v>
      </c>
      <c r="B474" s="3" t="s">
        <v>2403</v>
      </c>
    </row>
    <row r="475" spans="1:2" ht="15">
      <c r="A475" s="6" t="s">
        <v>2404</v>
      </c>
      <c r="B475" s="3" t="s">
        <v>2405</v>
      </c>
    </row>
    <row r="476" spans="1:2" ht="15">
      <c r="A476" s="6" t="s">
        <v>2406</v>
      </c>
      <c r="B476" s="3" t="s">
        <v>2407</v>
      </c>
    </row>
    <row r="477" spans="1:2" ht="15">
      <c r="A477" s="6" t="s">
        <v>2408</v>
      </c>
      <c r="B477" s="3" t="s">
        <v>2409</v>
      </c>
    </row>
    <row r="478" spans="1:2" ht="15">
      <c r="A478" s="6" t="s">
        <v>2410</v>
      </c>
      <c r="B478" s="3" t="s">
        <v>2411</v>
      </c>
    </row>
    <row r="479" spans="1:2" ht="15">
      <c r="A479" s="6" t="s">
        <v>2412</v>
      </c>
      <c r="B479" s="3" t="s">
        <v>2413</v>
      </c>
    </row>
    <row r="480" spans="1:2" ht="15">
      <c r="A480" s="6" t="s">
        <v>2414</v>
      </c>
      <c r="B480" s="3" t="s">
        <v>2415</v>
      </c>
    </row>
    <row r="481" spans="1:2" ht="15">
      <c r="A481" s="6" t="s">
        <v>2416</v>
      </c>
      <c r="B481" s="3" t="s">
        <v>2417</v>
      </c>
    </row>
    <row r="482" spans="1:2" ht="15">
      <c r="A482" s="6" t="s">
        <v>2418</v>
      </c>
      <c r="B482" s="3" t="s">
        <v>2419</v>
      </c>
    </row>
    <row r="483" spans="1:2" ht="15">
      <c r="A483" s="6" t="s">
        <v>2420</v>
      </c>
      <c r="B483" s="3" t="s">
        <v>2421</v>
      </c>
    </row>
    <row r="484" spans="1:2" ht="15">
      <c r="A484" s="6" t="s">
        <v>2422</v>
      </c>
      <c r="B484" s="3" t="s">
        <v>2423</v>
      </c>
    </row>
    <row r="485" spans="1:2" ht="15">
      <c r="A485" s="6" t="s">
        <v>2424</v>
      </c>
      <c r="B485" s="3" t="s">
        <v>2425</v>
      </c>
    </row>
    <row r="486" spans="1:2" ht="15">
      <c r="A486" s="6" t="s">
        <v>2426</v>
      </c>
      <c r="B486" s="3" t="s">
        <v>2427</v>
      </c>
    </row>
    <row r="487" spans="1:2" ht="15">
      <c r="A487" s="6" t="s">
        <v>2428</v>
      </c>
      <c r="B487" s="3" t="s">
        <v>2429</v>
      </c>
    </row>
    <row r="488" spans="1:2" ht="15">
      <c r="A488" s="6" t="s">
        <v>2430</v>
      </c>
      <c r="B488" s="3" t="s">
        <v>2431</v>
      </c>
    </row>
    <row r="489" spans="1:2" ht="15">
      <c r="A489" s="6" t="s">
        <v>2432</v>
      </c>
      <c r="B489" s="3" t="s">
        <v>2433</v>
      </c>
    </row>
    <row r="490" spans="1:2" ht="15">
      <c r="A490" s="6" t="s">
        <v>2434</v>
      </c>
      <c r="B490" s="3" t="s">
        <v>2435</v>
      </c>
    </row>
    <row r="491" spans="1:2" ht="15">
      <c r="A491" s="6" t="s">
        <v>2436</v>
      </c>
      <c r="B491" s="3" t="s">
        <v>2437</v>
      </c>
    </row>
    <row r="492" spans="1:2" ht="15">
      <c r="A492" s="6" t="s">
        <v>2438</v>
      </c>
      <c r="B492" s="3" t="s">
        <v>2439</v>
      </c>
    </row>
    <row r="493" spans="1:2" ht="15">
      <c r="A493" s="6" t="s">
        <v>2440</v>
      </c>
      <c r="B493" s="3" t="s">
        <v>2441</v>
      </c>
    </row>
    <row r="494" spans="1:2" ht="15">
      <c r="A494" s="6" t="s">
        <v>2442</v>
      </c>
      <c r="B494" s="3" t="s">
        <v>2443</v>
      </c>
    </row>
    <row r="495" spans="1:2" ht="15">
      <c r="A495" s="6" t="s">
        <v>2444</v>
      </c>
      <c r="B495" s="3" t="s">
        <v>2445</v>
      </c>
    </row>
    <row r="496" spans="1:2" ht="15">
      <c r="A496" s="6" t="s">
        <v>2446</v>
      </c>
      <c r="B496" s="3" t="s">
        <v>2447</v>
      </c>
    </row>
    <row r="497" spans="1:2" ht="15">
      <c r="A497" s="6" t="s">
        <v>2448</v>
      </c>
      <c r="B497" s="3" t="s">
        <v>2449</v>
      </c>
    </row>
    <row r="498" spans="1:2" ht="15">
      <c r="A498" s="6" t="s">
        <v>2450</v>
      </c>
      <c r="B498" s="3" t="s">
        <v>2451</v>
      </c>
    </row>
    <row r="499" spans="1:2" ht="15">
      <c r="A499" s="6" t="s">
        <v>2452</v>
      </c>
      <c r="B499" s="3" t="s">
        <v>2453</v>
      </c>
    </row>
    <row r="500" spans="1:2" ht="15">
      <c r="A500" s="6" t="s">
        <v>2454</v>
      </c>
      <c r="B500" s="3" t="s">
        <v>2455</v>
      </c>
    </row>
    <row r="501" spans="1:2" ht="15">
      <c r="A501" s="6" t="s">
        <v>2456</v>
      </c>
      <c r="B501" s="3" t="s">
        <v>2457</v>
      </c>
    </row>
    <row r="502" spans="1:2" ht="15">
      <c r="A502" s="6" t="s">
        <v>2458</v>
      </c>
      <c r="B502" s="3" t="s">
        <v>2459</v>
      </c>
    </row>
    <row r="503" spans="1:2" ht="15">
      <c r="A503" s="6" t="s">
        <v>2460</v>
      </c>
      <c r="B503" s="3" t="s">
        <v>2461</v>
      </c>
    </row>
    <row r="504" spans="1:2" ht="15">
      <c r="A504" s="6" t="s">
        <v>2462</v>
      </c>
      <c r="B504" s="3" t="s">
        <v>2463</v>
      </c>
    </row>
    <row r="505" spans="1:2" ht="15">
      <c r="A505" s="6" t="s">
        <v>2464</v>
      </c>
      <c r="B505" s="3" t="s">
        <v>2465</v>
      </c>
    </row>
    <row r="506" spans="1:2" ht="15">
      <c r="A506" s="6" t="s">
        <v>2466</v>
      </c>
      <c r="B506" s="3" t="s">
        <v>2467</v>
      </c>
    </row>
    <row r="507" spans="1:2" ht="15">
      <c r="A507" s="6" t="s">
        <v>2468</v>
      </c>
      <c r="B507" s="3" t="s">
        <v>2469</v>
      </c>
    </row>
    <row r="508" spans="1:2" ht="15">
      <c r="A508" s="6" t="s">
        <v>2470</v>
      </c>
      <c r="B508" s="3" t="s">
        <v>2471</v>
      </c>
    </row>
    <row r="509" spans="1:2" ht="15">
      <c r="A509" s="6" t="s">
        <v>2472</v>
      </c>
      <c r="B509" s="3" t="s">
        <v>2473</v>
      </c>
    </row>
    <row r="510" spans="1:2" ht="15">
      <c r="A510" s="6" t="s">
        <v>2474</v>
      </c>
      <c r="B510" s="3" t="s">
        <v>2475</v>
      </c>
    </row>
    <row r="511" spans="1:2" ht="15">
      <c r="A511" s="6" t="s">
        <v>2476</v>
      </c>
      <c r="B511" s="3" t="s">
        <v>2477</v>
      </c>
    </row>
    <row r="512" spans="1:2" ht="15">
      <c r="A512" s="6" t="s">
        <v>2478</v>
      </c>
      <c r="B512" s="3" t="s">
        <v>2479</v>
      </c>
    </row>
    <row r="513" spans="1:2" ht="15">
      <c r="A513" s="6" t="s">
        <v>2480</v>
      </c>
      <c r="B513" s="3" t="s">
        <v>2481</v>
      </c>
    </row>
    <row r="514" spans="1:2" ht="15">
      <c r="A514" s="6" t="s">
        <v>2482</v>
      </c>
      <c r="B514" s="3" t="s">
        <v>2483</v>
      </c>
    </row>
    <row r="515" spans="1:2" ht="15">
      <c r="A515" s="6" t="s">
        <v>2484</v>
      </c>
      <c r="B515" s="3" t="s">
        <v>2485</v>
      </c>
    </row>
    <row r="516" spans="1:2" ht="15">
      <c r="A516" s="6" t="s">
        <v>2486</v>
      </c>
      <c r="B516" s="3" t="s">
        <v>2487</v>
      </c>
    </row>
    <row r="517" spans="1:2" ht="15">
      <c r="A517" s="6" t="s">
        <v>2488</v>
      </c>
      <c r="B517" s="3" t="s">
        <v>2489</v>
      </c>
    </row>
    <row r="518" spans="1:2" ht="15">
      <c r="A518" s="6" t="s">
        <v>2490</v>
      </c>
      <c r="B518" s="3" t="s">
        <v>2491</v>
      </c>
    </row>
    <row r="519" spans="1:2" ht="15">
      <c r="A519" s="6" t="s">
        <v>2492</v>
      </c>
      <c r="B519" s="3" t="s">
        <v>2493</v>
      </c>
    </row>
    <row r="520" spans="1:2" ht="15">
      <c r="A520" s="6" t="s">
        <v>2494</v>
      </c>
      <c r="B520" s="3" t="s">
        <v>2495</v>
      </c>
    </row>
    <row r="521" spans="1:2" ht="15">
      <c r="A521" s="6" t="s">
        <v>2496</v>
      </c>
      <c r="B521" s="3" t="s">
        <v>2497</v>
      </c>
    </row>
    <row r="522" spans="1:2" ht="15">
      <c r="A522" s="6" t="s">
        <v>2498</v>
      </c>
      <c r="B522" s="3" t="s">
        <v>2499</v>
      </c>
    </row>
    <row r="523" spans="1:2" ht="26.25">
      <c r="A523" s="6" t="s">
        <v>2500</v>
      </c>
      <c r="B523" s="3" t="s">
        <v>2501</v>
      </c>
    </row>
    <row r="524" spans="1:2" ht="15">
      <c r="A524" s="6" t="s">
        <v>2502</v>
      </c>
      <c r="B524" s="3" t="s">
        <v>2503</v>
      </c>
    </row>
    <row r="525" spans="1:2" ht="15">
      <c r="A525" s="6" t="s">
        <v>2504</v>
      </c>
      <c r="B525" s="3" t="s">
        <v>2505</v>
      </c>
    </row>
    <row r="526" spans="1:2" ht="15">
      <c r="A526" s="6" t="s">
        <v>2506</v>
      </c>
      <c r="B526" s="3" t="s">
        <v>2507</v>
      </c>
    </row>
    <row r="527" spans="1:2" ht="15">
      <c r="A527" s="6" t="s">
        <v>2508</v>
      </c>
      <c r="B527" s="3" t="s">
        <v>2509</v>
      </c>
    </row>
    <row r="528" spans="1:2" ht="15">
      <c r="A528" s="6" t="s">
        <v>2510</v>
      </c>
      <c r="B528" s="3" t="s">
        <v>2511</v>
      </c>
    </row>
    <row r="529" spans="1:2" ht="15">
      <c r="A529" s="6" t="s">
        <v>2512</v>
      </c>
      <c r="B529" s="3" t="s">
        <v>2513</v>
      </c>
    </row>
    <row r="530" spans="1:2" ht="15">
      <c r="A530" s="6" t="s">
        <v>2514</v>
      </c>
      <c r="B530" s="3" t="s">
        <v>2515</v>
      </c>
    </row>
    <row r="531" spans="1:2" ht="15">
      <c r="A531" s="6" t="s">
        <v>2516</v>
      </c>
      <c r="B531" s="3" t="s">
        <v>2517</v>
      </c>
    </row>
    <row r="532" spans="1:2" ht="15">
      <c r="A532" s="6" t="s">
        <v>2518</v>
      </c>
      <c r="B532" s="3" t="s">
        <v>2519</v>
      </c>
    </row>
    <row r="533" spans="1:2" ht="15">
      <c r="A533" s="6" t="s">
        <v>2520</v>
      </c>
      <c r="B533" s="3" t="s">
        <v>2521</v>
      </c>
    </row>
    <row r="534" spans="1:2" ht="15">
      <c r="A534" s="6" t="s">
        <v>2522</v>
      </c>
      <c r="B534" s="3" t="s">
        <v>2523</v>
      </c>
    </row>
    <row r="535" spans="1:2" ht="15">
      <c r="A535" s="6" t="s">
        <v>2524</v>
      </c>
      <c r="B535" s="3" t="s">
        <v>2525</v>
      </c>
    </row>
    <row r="536" spans="1:2" ht="15">
      <c r="A536" s="6" t="s">
        <v>2526</v>
      </c>
      <c r="B536" s="3" t="s">
        <v>2527</v>
      </c>
    </row>
    <row r="537" spans="1:2" ht="15">
      <c r="A537" s="6" t="s">
        <v>2528</v>
      </c>
      <c r="B537" s="3" t="s">
        <v>2529</v>
      </c>
    </row>
    <row r="538" spans="1:2" ht="15">
      <c r="A538" s="6" t="s">
        <v>2530</v>
      </c>
      <c r="B538" s="3" t="s">
        <v>2531</v>
      </c>
    </row>
    <row r="539" spans="1:2" ht="15">
      <c r="A539" s="6" t="s">
        <v>2532</v>
      </c>
      <c r="B539" s="3" t="s">
        <v>2533</v>
      </c>
    </row>
    <row r="540" spans="1:2" ht="15">
      <c r="A540" s="6" t="s">
        <v>2534</v>
      </c>
      <c r="B540" s="3" t="s">
        <v>2535</v>
      </c>
    </row>
    <row r="541" spans="1:2" ht="15">
      <c r="A541" s="6" t="s">
        <v>2536</v>
      </c>
      <c r="B541" s="3" t="s">
        <v>2537</v>
      </c>
    </row>
    <row r="542" spans="1:2" ht="15">
      <c r="A542" s="6" t="s">
        <v>0</v>
      </c>
      <c r="B542" s="3" t="s">
        <v>1</v>
      </c>
    </row>
    <row r="543" spans="1:2" ht="26.25">
      <c r="A543" s="6" t="s">
        <v>2</v>
      </c>
      <c r="B543" s="3" t="s">
        <v>3</v>
      </c>
    </row>
    <row r="544" spans="1:2" ht="15">
      <c r="A544" s="6" t="s">
        <v>4</v>
      </c>
      <c r="B544" s="3" t="s">
        <v>5</v>
      </c>
    </row>
    <row r="545" spans="1:2" ht="15">
      <c r="A545" s="6" t="s">
        <v>6</v>
      </c>
      <c r="B545" s="3" t="s">
        <v>7</v>
      </c>
    </row>
    <row r="546" spans="1:2" ht="15">
      <c r="A546" s="6" t="s">
        <v>8</v>
      </c>
      <c r="B546" s="3" t="s">
        <v>9</v>
      </c>
    </row>
    <row r="547" spans="1:2" ht="15">
      <c r="A547" s="6" t="s">
        <v>10</v>
      </c>
      <c r="B547" s="3" t="s">
        <v>11</v>
      </c>
    </row>
    <row r="548" spans="1:2" ht="15">
      <c r="A548" s="6" t="s">
        <v>12</v>
      </c>
      <c r="B548" s="3" t="s">
        <v>13</v>
      </c>
    </row>
    <row r="549" spans="1:2" ht="15">
      <c r="A549" s="6" t="s">
        <v>14</v>
      </c>
      <c r="B549" s="3" t="s">
        <v>15</v>
      </c>
    </row>
    <row r="550" spans="1:2" ht="15">
      <c r="A550" s="6" t="s">
        <v>16</v>
      </c>
      <c r="B550" s="3" t="s">
        <v>17</v>
      </c>
    </row>
    <row r="551" spans="1:2" ht="15">
      <c r="A551" s="6" t="s">
        <v>18</v>
      </c>
      <c r="B551" s="3" t="s">
        <v>19</v>
      </c>
    </row>
    <row r="552" spans="1:2" ht="15">
      <c r="A552" s="6" t="s">
        <v>20</v>
      </c>
      <c r="B552" s="3" t="s">
        <v>21</v>
      </c>
    </row>
    <row r="553" spans="1:2" ht="15">
      <c r="A553" s="6" t="s">
        <v>22</v>
      </c>
      <c r="B553" s="3" t="s">
        <v>23</v>
      </c>
    </row>
    <row r="554" spans="1:2" ht="15">
      <c r="A554" s="6" t="s">
        <v>24</v>
      </c>
      <c r="B554" s="3" t="s">
        <v>25</v>
      </c>
    </row>
    <row r="555" spans="1:2" ht="15">
      <c r="A555" s="6" t="s">
        <v>26</v>
      </c>
      <c r="B555" s="3" t="s">
        <v>27</v>
      </c>
    </row>
    <row r="556" spans="1:2" ht="15">
      <c r="A556" s="6" t="s">
        <v>28</v>
      </c>
      <c r="B556" s="3" t="s">
        <v>29</v>
      </c>
    </row>
    <row r="557" spans="1:2" ht="15">
      <c r="A557" s="6" t="s">
        <v>30</v>
      </c>
      <c r="B557" s="3" t="s">
        <v>31</v>
      </c>
    </row>
    <row r="558" spans="1:2" ht="15">
      <c r="A558" s="6" t="s">
        <v>32</v>
      </c>
      <c r="B558" s="3" t="s">
        <v>33</v>
      </c>
    </row>
    <row r="559" spans="1:2" ht="15">
      <c r="A559" s="6" t="s">
        <v>34</v>
      </c>
      <c r="B559" s="3" t="s">
        <v>35</v>
      </c>
    </row>
    <row r="560" spans="1:2" ht="15">
      <c r="A560" s="6" t="s">
        <v>36</v>
      </c>
      <c r="B560" s="3" t="s">
        <v>37</v>
      </c>
    </row>
    <row r="561" spans="1:2" ht="15">
      <c r="A561" s="6" t="s">
        <v>38</v>
      </c>
      <c r="B561" s="3" t="s">
        <v>39</v>
      </c>
    </row>
    <row r="562" spans="1:2" ht="15">
      <c r="A562" s="6" t="s">
        <v>40</v>
      </c>
      <c r="B562" s="3" t="s">
        <v>41</v>
      </c>
    </row>
    <row r="563" spans="1:2" ht="15">
      <c r="A563" s="6" t="s">
        <v>42</v>
      </c>
      <c r="B563" s="3" t="s">
        <v>43</v>
      </c>
    </row>
    <row r="564" spans="1:2" ht="15">
      <c r="A564" s="6" t="s">
        <v>44</v>
      </c>
      <c r="B564" s="3" t="s">
        <v>45</v>
      </c>
    </row>
    <row r="565" spans="1:2" ht="15">
      <c r="A565" s="6" t="s">
        <v>46</v>
      </c>
      <c r="B565" s="3" t="s">
        <v>47</v>
      </c>
    </row>
    <row r="566" spans="1:2" ht="15">
      <c r="A566" s="6" t="s">
        <v>48</v>
      </c>
      <c r="B566" s="3" t="s">
        <v>49</v>
      </c>
    </row>
    <row r="567" spans="1:2" ht="15">
      <c r="A567" s="6" t="s">
        <v>50</v>
      </c>
      <c r="B567" s="3" t="s">
        <v>51</v>
      </c>
    </row>
    <row r="568" spans="1:2" ht="15">
      <c r="A568" s="6" t="s">
        <v>52</v>
      </c>
      <c r="B568" s="3" t="s">
        <v>53</v>
      </c>
    </row>
    <row r="569" spans="1:2" ht="15">
      <c r="A569" s="6" t="s">
        <v>54</v>
      </c>
      <c r="B569" s="3" t="s">
        <v>55</v>
      </c>
    </row>
    <row r="570" spans="1:2" ht="15">
      <c r="A570" s="6" t="s">
        <v>56</v>
      </c>
      <c r="B570" s="3" t="s">
        <v>57</v>
      </c>
    </row>
    <row r="571" spans="1:2" ht="15">
      <c r="A571" s="6" t="s">
        <v>58</v>
      </c>
      <c r="B571" s="3" t="s">
        <v>59</v>
      </c>
    </row>
    <row r="572" spans="1:2" ht="15">
      <c r="A572" s="6" t="s">
        <v>60</v>
      </c>
      <c r="B572" s="3" t="s">
        <v>61</v>
      </c>
    </row>
    <row r="573" spans="1:2" ht="15">
      <c r="A573" s="6" t="s">
        <v>62</v>
      </c>
      <c r="B573" s="3" t="s">
        <v>63</v>
      </c>
    </row>
    <row r="574" spans="1:2" ht="15">
      <c r="A574" s="6" t="s">
        <v>64</v>
      </c>
      <c r="B574" s="3" t="s">
        <v>65</v>
      </c>
    </row>
    <row r="575" spans="1:2" ht="15">
      <c r="A575" s="6" t="s">
        <v>66</v>
      </c>
      <c r="B575" s="3" t="s">
        <v>67</v>
      </c>
    </row>
    <row r="576" spans="1:2" ht="15">
      <c r="A576" s="6" t="s">
        <v>68</v>
      </c>
      <c r="B576" s="3" t="s">
        <v>69</v>
      </c>
    </row>
    <row r="577" spans="1:2" ht="15">
      <c r="A577" s="6" t="s">
        <v>70</v>
      </c>
      <c r="B577" s="3" t="s">
        <v>71</v>
      </c>
    </row>
    <row r="578" spans="1:2" ht="15">
      <c r="A578" s="6" t="s">
        <v>72</v>
      </c>
      <c r="B578" s="3" t="s">
        <v>73</v>
      </c>
    </row>
    <row r="579" spans="1:2" ht="15">
      <c r="A579" s="6" t="s">
        <v>74</v>
      </c>
      <c r="B579" s="3" t="s">
        <v>75</v>
      </c>
    </row>
    <row r="580" spans="1:2" ht="15">
      <c r="A580" s="6" t="s">
        <v>76</v>
      </c>
      <c r="B580" s="3" t="s">
        <v>77</v>
      </c>
    </row>
    <row r="581" spans="1:2" ht="15">
      <c r="A581" s="6" t="s">
        <v>78</v>
      </c>
      <c r="B581" s="3" t="s">
        <v>79</v>
      </c>
    </row>
    <row r="582" spans="1:2" ht="15">
      <c r="A582" s="6" t="s">
        <v>80</v>
      </c>
      <c r="B582" s="3" t="s">
        <v>81</v>
      </c>
    </row>
    <row r="583" spans="1:2" ht="15">
      <c r="A583" s="6" t="s">
        <v>82</v>
      </c>
      <c r="B583" s="3" t="s">
        <v>83</v>
      </c>
    </row>
    <row r="584" spans="1:2" ht="15">
      <c r="A584" s="6" t="s">
        <v>84</v>
      </c>
      <c r="B584" s="3" t="s">
        <v>85</v>
      </c>
    </row>
    <row r="585" spans="1:2" ht="15">
      <c r="A585" s="6" t="s">
        <v>86</v>
      </c>
      <c r="B585" s="3" t="s">
        <v>87</v>
      </c>
    </row>
    <row r="586" spans="1:2" ht="15">
      <c r="A586" s="6" t="s">
        <v>88</v>
      </c>
      <c r="B586" s="3" t="s">
        <v>89</v>
      </c>
    </row>
    <row r="587" spans="1:2" ht="15">
      <c r="A587" s="6" t="s">
        <v>90</v>
      </c>
      <c r="B587" s="3" t="s">
        <v>91</v>
      </c>
    </row>
    <row r="588" spans="1:2" ht="15">
      <c r="A588" s="6" t="s">
        <v>92</v>
      </c>
      <c r="B588" s="3" t="s">
        <v>93</v>
      </c>
    </row>
    <row r="589" spans="1:2" ht="15">
      <c r="A589" s="6" t="s">
        <v>94</v>
      </c>
      <c r="B589" s="3" t="s">
        <v>95</v>
      </c>
    </row>
    <row r="590" spans="1:2" ht="15">
      <c r="A590" s="6" t="s">
        <v>96</v>
      </c>
      <c r="B590" s="3" t="s">
        <v>97</v>
      </c>
    </row>
    <row r="591" spans="1:2" ht="15">
      <c r="A591" s="6" t="s">
        <v>98</v>
      </c>
      <c r="B591" s="3" t="s">
        <v>99</v>
      </c>
    </row>
    <row r="592" spans="1:2" ht="15">
      <c r="A592" s="6" t="s">
        <v>100</v>
      </c>
      <c r="B592" s="3" t="s">
        <v>101</v>
      </c>
    </row>
    <row r="593" spans="1:2" ht="15">
      <c r="A593" s="6" t="s">
        <v>102</v>
      </c>
      <c r="B593" s="3" t="s">
        <v>103</v>
      </c>
    </row>
    <row r="594" spans="1:2" ht="15">
      <c r="A594" s="6" t="s">
        <v>104</v>
      </c>
      <c r="B594" s="3" t="s">
        <v>105</v>
      </c>
    </row>
    <row r="595" spans="1:2" ht="15">
      <c r="A595" s="6" t="s">
        <v>106</v>
      </c>
      <c r="B595" s="3" t="s">
        <v>107</v>
      </c>
    </row>
    <row r="596" spans="1:2" ht="15">
      <c r="A596" s="6" t="s">
        <v>108</v>
      </c>
      <c r="B596" s="3" t="s">
        <v>109</v>
      </c>
    </row>
    <row r="597" spans="1:2" ht="15">
      <c r="A597" s="6" t="s">
        <v>110</v>
      </c>
      <c r="B597" s="3" t="s">
        <v>111</v>
      </c>
    </row>
    <row r="598" spans="1:2" ht="15">
      <c r="A598" s="6" t="s">
        <v>112</v>
      </c>
      <c r="B598" s="3" t="s">
        <v>113</v>
      </c>
    </row>
    <row r="599" spans="1:2" ht="15">
      <c r="A599" s="6" t="s">
        <v>114</v>
      </c>
      <c r="B599" s="3" t="s">
        <v>115</v>
      </c>
    </row>
    <row r="600" spans="1:2" ht="15">
      <c r="A600" s="6" t="s">
        <v>116</v>
      </c>
      <c r="B600" s="3" t="s">
        <v>117</v>
      </c>
    </row>
    <row r="601" spans="1:2" ht="15">
      <c r="A601" s="6" t="s">
        <v>118</v>
      </c>
      <c r="B601" s="3" t="s">
        <v>119</v>
      </c>
    </row>
    <row r="602" spans="1:2" ht="15">
      <c r="A602" s="6" t="s">
        <v>120</v>
      </c>
      <c r="B602" s="3" t="s">
        <v>121</v>
      </c>
    </row>
    <row r="603" spans="1:2" ht="15">
      <c r="A603" s="6" t="s">
        <v>122</v>
      </c>
      <c r="B603" s="3" t="s">
        <v>123</v>
      </c>
    </row>
    <row r="604" spans="1:2" ht="15">
      <c r="A604" s="6" t="s">
        <v>124</v>
      </c>
      <c r="B604" s="3" t="s">
        <v>125</v>
      </c>
    </row>
    <row r="605" spans="1:2" ht="15">
      <c r="A605" s="6" t="s">
        <v>126</v>
      </c>
      <c r="B605" s="3" t="s">
        <v>127</v>
      </c>
    </row>
    <row r="606" spans="1:2" ht="15">
      <c r="A606" s="6" t="s">
        <v>128</v>
      </c>
      <c r="B606" s="3" t="s">
        <v>129</v>
      </c>
    </row>
    <row r="607" spans="1:2" ht="15">
      <c r="A607" s="6" t="s">
        <v>130</v>
      </c>
      <c r="B607" s="3" t="s">
        <v>131</v>
      </c>
    </row>
    <row r="608" spans="1:2" ht="15">
      <c r="A608" s="6" t="s">
        <v>132</v>
      </c>
      <c r="B608" s="3" t="s">
        <v>133</v>
      </c>
    </row>
    <row r="609" spans="1:2" ht="15">
      <c r="A609" s="6" t="s">
        <v>134</v>
      </c>
      <c r="B609" s="3" t="s">
        <v>135</v>
      </c>
    </row>
    <row r="610" spans="1:2" ht="15">
      <c r="A610" s="6" t="s">
        <v>136</v>
      </c>
      <c r="B610" s="3" t="s">
        <v>137</v>
      </c>
    </row>
    <row r="611" spans="1:2" ht="15">
      <c r="A611" s="6" t="s">
        <v>138</v>
      </c>
      <c r="B611" s="3" t="s">
        <v>139</v>
      </c>
    </row>
    <row r="612" spans="1:2" ht="15">
      <c r="A612" s="6" t="s">
        <v>140</v>
      </c>
      <c r="B612" s="3" t="s">
        <v>141</v>
      </c>
    </row>
    <row r="613" spans="1:2" ht="15">
      <c r="A613" s="6" t="s">
        <v>142</v>
      </c>
      <c r="B613" s="3" t="s">
        <v>143</v>
      </c>
    </row>
    <row r="614" spans="1:2" ht="15">
      <c r="A614" s="6" t="s">
        <v>144</v>
      </c>
      <c r="B614" s="3" t="s">
        <v>145</v>
      </c>
    </row>
    <row r="615" spans="1:2" ht="15">
      <c r="A615" s="6" t="s">
        <v>146</v>
      </c>
      <c r="B615" s="3" t="s">
        <v>1935</v>
      </c>
    </row>
    <row r="616" spans="1:2" ht="15">
      <c r="A616" s="6" t="s">
        <v>147</v>
      </c>
      <c r="B616" s="3" t="s">
        <v>148</v>
      </c>
    </row>
    <row r="617" spans="1:2" ht="15">
      <c r="A617" s="6" t="s">
        <v>149</v>
      </c>
      <c r="B617" s="3" t="s">
        <v>150</v>
      </c>
    </row>
    <row r="618" spans="1:2" ht="15">
      <c r="A618" s="6" t="s">
        <v>151</v>
      </c>
      <c r="B618" s="3" t="s">
        <v>152</v>
      </c>
    </row>
    <row r="619" spans="1:2" ht="15">
      <c r="A619" s="6" t="s">
        <v>153</v>
      </c>
      <c r="B619" s="3" t="s">
        <v>154</v>
      </c>
    </row>
    <row r="620" spans="1:2" ht="15">
      <c r="A620" s="6" t="s">
        <v>155</v>
      </c>
      <c r="B620" s="3" t="s">
        <v>1693</v>
      </c>
    </row>
    <row r="621" spans="1:2" ht="15">
      <c r="A621" s="6" t="s">
        <v>156</v>
      </c>
      <c r="B621" s="3" t="s">
        <v>157</v>
      </c>
    </row>
    <row r="622" spans="1:2" ht="15">
      <c r="A622" s="6" t="s">
        <v>158</v>
      </c>
      <c r="B622" s="3" t="s">
        <v>159</v>
      </c>
    </row>
    <row r="623" spans="1:2" ht="15">
      <c r="A623" s="6" t="s">
        <v>160</v>
      </c>
      <c r="B623" s="3" t="s">
        <v>161</v>
      </c>
    </row>
    <row r="624" spans="1:2" ht="15">
      <c r="A624" s="6" t="s">
        <v>162</v>
      </c>
      <c r="B624" s="3" t="s">
        <v>163</v>
      </c>
    </row>
    <row r="625" spans="1:2" ht="15">
      <c r="A625" s="6" t="s">
        <v>164</v>
      </c>
      <c r="B625" s="3" t="s">
        <v>165</v>
      </c>
    </row>
    <row r="626" spans="1:2" ht="15">
      <c r="A626" s="6" t="s">
        <v>166</v>
      </c>
      <c r="B626" s="3" t="s">
        <v>167</v>
      </c>
    </row>
    <row r="627" spans="1:2" ht="15">
      <c r="A627" s="6" t="s">
        <v>168</v>
      </c>
      <c r="B627" s="3" t="s">
        <v>169</v>
      </c>
    </row>
    <row r="628" spans="1:2" ht="15">
      <c r="A628" s="6" t="s">
        <v>170</v>
      </c>
      <c r="B628" s="3" t="s">
        <v>171</v>
      </c>
    </row>
    <row r="629" spans="1:2" ht="15">
      <c r="A629" s="6" t="s">
        <v>172</v>
      </c>
      <c r="B629" s="3" t="s">
        <v>173</v>
      </c>
    </row>
    <row r="630" spans="1:2" ht="15">
      <c r="A630" s="6" t="s">
        <v>174</v>
      </c>
      <c r="B630" s="3" t="s">
        <v>175</v>
      </c>
    </row>
    <row r="631" spans="1:2" ht="15">
      <c r="A631" s="6" t="s">
        <v>176</v>
      </c>
      <c r="B631" s="3" t="s">
        <v>177</v>
      </c>
    </row>
    <row r="632" spans="1:2" ht="15">
      <c r="A632" s="6" t="s">
        <v>178</v>
      </c>
      <c r="B632" s="3" t="s">
        <v>179</v>
      </c>
    </row>
    <row r="633" spans="1:2" ht="15">
      <c r="A633" s="6" t="s">
        <v>180</v>
      </c>
      <c r="B633" s="3" t="s">
        <v>181</v>
      </c>
    </row>
    <row r="634" spans="1:2" ht="15">
      <c r="A634" s="6" t="s">
        <v>182</v>
      </c>
      <c r="B634" s="3" t="s">
        <v>183</v>
      </c>
    </row>
    <row r="635" spans="1:2" ht="15">
      <c r="A635" s="6" t="s">
        <v>184</v>
      </c>
      <c r="B635" s="3" t="s">
        <v>185</v>
      </c>
    </row>
    <row r="636" spans="1:2" ht="15">
      <c r="A636" s="6" t="s">
        <v>186</v>
      </c>
      <c r="B636" s="3" t="s">
        <v>187</v>
      </c>
    </row>
    <row r="637" spans="1:2" ht="15">
      <c r="A637" s="6" t="s">
        <v>188</v>
      </c>
      <c r="B637" s="3" t="s">
        <v>189</v>
      </c>
    </row>
    <row r="638" spans="1:2" ht="15">
      <c r="A638" s="6" t="s">
        <v>190</v>
      </c>
      <c r="B638" s="3" t="s">
        <v>191</v>
      </c>
    </row>
    <row r="639" spans="1:2" ht="15">
      <c r="A639" s="6" t="s">
        <v>192</v>
      </c>
      <c r="B639" s="3" t="s">
        <v>193</v>
      </c>
    </row>
    <row r="640" spans="1:2" ht="15">
      <c r="A640" s="6" t="s">
        <v>194</v>
      </c>
      <c r="B640" s="3" t="s">
        <v>195</v>
      </c>
    </row>
    <row r="641" spans="1:2" ht="15">
      <c r="A641" s="6" t="s">
        <v>196</v>
      </c>
      <c r="B641" s="3" t="s">
        <v>197</v>
      </c>
    </row>
    <row r="642" spans="1:2" ht="15">
      <c r="A642" s="6" t="s">
        <v>198</v>
      </c>
      <c r="B642" s="3" t="s">
        <v>199</v>
      </c>
    </row>
    <row r="643" spans="1:2" ht="15">
      <c r="A643" s="6" t="s">
        <v>200</v>
      </c>
      <c r="B643" s="3" t="s">
        <v>201</v>
      </c>
    </row>
    <row r="644" spans="1:2" ht="15">
      <c r="A644" s="6" t="s">
        <v>202</v>
      </c>
      <c r="B644" s="3" t="s">
        <v>203</v>
      </c>
    </row>
    <row r="645" spans="1:2" ht="15">
      <c r="A645" s="6" t="s">
        <v>204</v>
      </c>
      <c r="B645" s="3" t="s">
        <v>205</v>
      </c>
    </row>
    <row r="646" spans="1:2" ht="15">
      <c r="A646" s="6" t="s">
        <v>206</v>
      </c>
      <c r="B646" s="3" t="s">
        <v>207</v>
      </c>
    </row>
    <row r="647" spans="1:2" ht="15">
      <c r="A647" s="6" t="s">
        <v>208</v>
      </c>
      <c r="B647" s="3" t="s">
        <v>209</v>
      </c>
    </row>
    <row r="648" spans="1:2" ht="15">
      <c r="A648" s="6" t="s">
        <v>210</v>
      </c>
      <c r="B648" s="3" t="s">
        <v>211</v>
      </c>
    </row>
    <row r="649" spans="1:2" ht="15">
      <c r="A649" s="6" t="s">
        <v>212</v>
      </c>
      <c r="B649" s="3" t="s">
        <v>213</v>
      </c>
    </row>
    <row r="650" spans="1:2" ht="15">
      <c r="A650" s="6" t="s">
        <v>214</v>
      </c>
      <c r="B650" s="3" t="s">
        <v>215</v>
      </c>
    </row>
    <row r="651" spans="1:2" ht="15">
      <c r="A651" s="6" t="s">
        <v>216</v>
      </c>
      <c r="B651" s="3" t="s">
        <v>217</v>
      </c>
    </row>
    <row r="652" spans="1:2" ht="15">
      <c r="A652" s="6" t="s">
        <v>218</v>
      </c>
      <c r="B652" s="3" t="s">
        <v>219</v>
      </c>
    </row>
    <row r="653" spans="1:2" ht="15">
      <c r="A653" s="6" t="s">
        <v>220</v>
      </c>
      <c r="B653" s="3" t="s">
        <v>221</v>
      </c>
    </row>
    <row r="654" spans="1:2" ht="15">
      <c r="A654" s="6" t="s">
        <v>222</v>
      </c>
      <c r="B654" s="3" t="s">
        <v>223</v>
      </c>
    </row>
    <row r="655" spans="1:2" ht="15">
      <c r="A655" s="6" t="s">
        <v>224</v>
      </c>
      <c r="B655" s="3" t="s">
        <v>225</v>
      </c>
    </row>
    <row r="656" spans="1:2" ht="15">
      <c r="A656" s="6" t="s">
        <v>226</v>
      </c>
      <c r="B656" s="3" t="s">
        <v>227</v>
      </c>
    </row>
    <row r="657" spans="1:2" ht="15">
      <c r="A657" s="6" t="s">
        <v>228</v>
      </c>
      <c r="B657" s="3" t="s">
        <v>229</v>
      </c>
    </row>
    <row r="658" spans="1:2" ht="15">
      <c r="A658" s="6" t="s">
        <v>230</v>
      </c>
      <c r="B658" s="3" t="s">
        <v>231</v>
      </c>
    </row>
    <row r="659" spans="1:2" ht="15">
      <c r="A659" s="6" t="s">
        <v>232</v>
      </c>
      <c r="B659" s="3" t="s">
        <v>233</v>
      </c>
    </row>
    <row r="660" spans="1:2" ht="15">
      <c r="A660" s="6" t="s">
        <v>234</v>
      </c>
      <c r="B660" s="3" t="s">
        <v>235</v>
      </c>
    </row>
    <row r="661" spans="1:2" ht="15">
      <c r="A661" s="6" t="s">
        <v>236</v>
      </c>
      <c r="B661" s="3" t="s">
        <v>237</v>
      </c>
    </row>
    <row r="662" spans="1:2" ht="15">
      <c r="A662" s="6" t="s">
        <v>238</v>
      </c>
      <c r="B662" s="3" t="s">
        <v>239</v>
      </c>
    </row>
    <row r="663" spans="1:2" ht="15">
      <c r="A663" s="6" t="s">
        <v>240</v>
      </c>
      <c r="B663" s="3" t="s">
        <v>241</v>
      </c>
    </row>
    <row r="664" spans="1:2" ht="15">
      <c r="A664" s="6" t="s">
        <v>242</v>
      </c>
      <c r="B664" s="3" t="s">
        <v>243</v>
      </c>
    </row>
    <row r="665" spans="1:2" ht="15">
      <c r="A665" s="6" t="s">
        <v>244</v>
      </c>
      <c r="B665" s="3" t="s">
        <v>245</v>
      </c>
    </row>
    <row r="666" spans="1:2" ht="15">
      <c r="A666" s="6" t="s">
        <v>246</v>
      </c>
      <c r="B666" s="3" t="s">
        <v>247</v>
      </c>
    </row>
    <row r="667" spans="1:2" ht="15">
      <c r="A667" s="6" t="s">
        <v>248</v>
      </c>
      <c r="B667" s="3" t="s">
        <v>249</v>
      </c>
    </row>
    <row r="668" spans="1:2" ht="15">
      <c r="A668" s="6" t="s">
        <v>250</v>
      </c>
      <c r="B668" s="3" t="s">
        <v>251</v>
      </c>
    </row>
    <row r="669" spans="1:2" ht="15">
      <c r="A669" s="6" t="s">
        <v>252</v>
      </c>
      <c r="B669" s="3" t="s">
        <v>253</v>
      </c>
    </row>
    <row r="670" spans="1:2" ht="15">
      <c r="A670" s="6" t="s">
        <v>254</v>
      </c>
      <c r="B670" s="3" t="s">
        <v>255</v>
      </c>
    </row>
    <row r="671" spans="1:2" ht="15">
      <c r="A671" s="6" t="s">
        <v>256</v>
      </c>
      <c r="B671" s="3" t="s">
        <v>257</v>
      </c>
    </row>
    <row r="672" spans="1:2" ht="15">
      <c r="A672" s="6" t="s">
        <v>258</v>
      </c>
      <c r="B672" s="3" t="s">
        <v>259</v>
      </c>
    </row>
    <row r="673" spans="1:2" ht="15">
      <c r="A673" s="6" t="s">
        <v>260</v>
      </c>
      <c r="B673" s="3" t="s">
        <v>261</v>
      </c>
    </row>
    <row r="674" spans="1:2" ht="15">
      <c r="A674" s="6" t="s">
        <v>262</v>
      </c>
      <c r="B674" s="3" t="s">
        <v>263</v>
      </c>
    </row>
    <row r="675" spans="1:2" ht="15">
      <c r="A675" s="6" t="s">
        <v>264</v>
      </c>
      <c r="B675" s="3" t="s">
        <v>265</v>
      </c>
    </row>
    <row r="676" spans="1:2" ht="15">
      <c r="A676" s="6" t="s">
        <v>266</v>
      </c>
      <c r="B676" s="3" t="s">
        <v>267</v>
      </c>
    </row>
    <row r="677" spans="1:2" ht="15">
      <c r="A677" s="6" t="s">
        <v>268</v>
      </c>
      <c r="B677" s="3" t="s">
        <v>269</v>
      </c>
    </row>
    <row r="678" spans="1:2" ht="15">
      <c r="A678" s="6" t="s">
        <v>270</v>
      </c>
      <c r="B678" s="3" t="s">
        <v>271</v>
      </c>
    </row>
    <row r="679" spans="1:2" ht="15">
      <c r="A679" s="6" t="s">
        <v>272</v>
      </c>
      <c r="B679" s="3" t="s">
        <v>273</v>
      </c>
    </row>
    <row r="680" spans="1:2" ht="15">
      <c r="A680" s="6" t="s">
        <v>274</v>
      </c>
      <c r="B680" s="3" t="s">
        <v>275</v>
      </c>
    </row>
    <row r="681" spans="1:2" ht="15">
      <c r="A681" s="6" t="s">
        <v>276</v>
      </c>
      <c r="B681" s="3" t="s">
        <v>277</v>
      </c>
    </row>
    <row r="682" spans="1:2" ht="15">
      <c r="A682" s="6" t="s">
        <v>278</v>
      </c>
      <c r="B682" s="3" t="s">
        <v>279</v>
      </c>
    </row>
    <row r="683" spans="1:2" ht="15">
      <c r="A683" s="6" t="s">
        <v>280</v>
      </c>
      <c r="B683" s="3" t="s">
        <v>281</v>
      </c>
    </row>
    <row r="684" spans="1:2" ht="15">
      <c r="A684" s="6" t="s">
        <v>282</v>
      </c>
      <c r="B684" s="3" t="s">
        <v>283</v>
      </c>
    </row>
    <row r="685" spans="1:2" ht="15">
      <c r="A685" s="6" t="s">
        <v>284</v>
      </c>
      <c r="B685" s="3" t="s">
        <v>285</v>
      </c>
    </row>
    <row r="686" spans="1:2" ht="15">
      <c r="A686" s="6" t="s">
        <v>286</v>
      </c>
      <c r="B686" s="3" t="s">
        <v>287</v>
      </c>
    </row>
    <row r="687" spans="1:2" ht="15">
      <c r="A687" s="6" t="s">
        <v>288</v>
      </c>
      <c r="B687" s="3" t="s">
        <v>289</v>
      </c>
    </row>
    <row r="688" spans="1:2" ht="15">
      <c r="A688" s="6" t="s">
        <v>290</v>
      </c>
      <c r="B688" s="3" t="s">
        <v>291</v>
      </c>
    </row>
    <row r="689" spans="1:2" ht="15">
      <c r="A689" s="6" t="s">
        <v>292</v>
      </c>
      <c r="B689" s="3" t="s">
        <v>293</v>
      </c>
    </row>
    <row r="690" spans="1:2" ht="15">
      <c r="A690" s="6" t="s">
        <v>294</v>
      </c>
      <c r="B690" s="3" t="s">
        <v>295</v>
      </c>
    </row>
    <row r="691" spans="1:2" ht="15">
      <c r="A691" s="6" t="s">
        <v>296</v>
      </c>
      <c r="B691" s="3" t="s">
        <v>297</v>
      </c>
    </row>
    <row r="692" spans="1:2" ht="15">
      <c r="A692" s="6" t="s">
        <v>298</v>
      </c>
      <c r="B692" s="3" t="s">
        <v>299</v>
      </c>
    </row>
    <row r="693" spans="1:2" ht="15">
      <c r="A693" s="6" t="s">
        <v>300</v>
      </c>
      <c r="B693" s="3" t="s">
        <v>301</v>
      </c>
    </row>
    <row r="694" spans="1:2" ht="15">
      <c r="A694" s="6" t="s">
        <v>302</v>
      </c>
      <c r="B694" s="3" t="s">
        <v>303</v>
      </c>
    </row>
    <row r="695" spans="1:2" ht="15">
      <c r="A695" s="6" t="s">
        <v>304</v>
      </c>
      <c r="B695" s="3" t="s">
        <v>305</v>
      </c>
    </row>
    <row r="696" spans="1:2" ht="15">
      <c r="A696" s="6" t="s">
        <v>306</v>
      </c>
      <c r="B696" s="3" t="s">
        <v>307</v>
      </c>
    </row>
    <row r="697" spans="1:2" ht="15">
      <c r="A697" s="6" t="s">
        <v>308</v>
      </c>
      <c r="B697" s="3" t="s">
        <v>309</v>
      </c>
    </row>
    <row r="698" spans="1:2" ht="15">
      <c r="A698" s="6" t="s">
        <v>310</v>
      </c>
      <c r="B698" s="3" t="s">
        <v>311</v>
      </c>
    </row>
    <row r="699" spans="1:2" ht="15">
      <c r="A699" s="6" t="s">
        <v>312</v>
      </c>
      <c r="B699" s="3" t="s">
        <v>313</v>
      </c>
    </row>
    <row r="700" spans="1:2" ht="15">
      <c r="A700" s="6" t="s">
        <v>314</v>
      </c>
      <c r="B700" s="3" t="s">
        <v>315</v>
      </c>
    </row>
    <row r="701" spans="1:2" ht="15">
      <c r="A701" s="6" t="s">
        <v>316</v>
      </c>
      <c r="B701" s="3" t="s">
        <v>317</v>
      </c>
    </row>
    <row r="702" spans="1:2" ht="15">
      <c r="A702" s="6" t="s">
        <v>318</v>
      </c>
      <c r="B702" s="3" t="s">
        <v>319</v>
      </c>
    </row>
    <row r="703" spans="1:2" ht="15">
      <c r="A703" s="6" t="s">
        <v>320</v>
      </c>
      <c r="B703" s="3" t="s">
        <v>321</v>
      </c>
    </row>
    <row r="704" spans="1:2" ht="15">
      <c r="A704" s="6" t="s">
        <v>322</v>
      </c>
      <c r="B704" s="3" t="s">
        <v>323</v>
      </c>
    </row>
    <row r="705" spans="1:2" ht="15">
      <c r="A705" s="6" t="s">
        <v>324</v>
      </c>
      <c r="B705" s="3" t="s">
        <v>325</v>
      </c>
    </row>
    <row r="706" spans="1:2" ht="15">
      <c r="A706" s="6" t="s">
        <v>326</v>
      </c>
      <c r="B706" s="3" t="s">
        <v>327</v>
      </c>
    </row>
    <row r="707" spans="1:2" ht="15">
      <c r="A707" s="6" t="s">
        <v>328</v>
      </c>
      <c r="B707" s="3" t="s">
        <v>329</v>
      </c>
    </row>
    <row r="708" spans="1:2" ht="15">
      <c r="A708" s="6" t="s">
        <v>330</v>
      </c>
      <c r="B708" s="3" t="s">
        <v>331</v>
      </c>
    </row>
    <row r="709" spans="1:2" ht="15">
      <c r="A709" s="6" t="s">
        <v>332</v>
      </c>
      <c r="B709" s="3" t="s">
        <v>333</v>
      </c>
    </row>
    <row r="710" spans="1:2" ht="15">
      <c r="A710" s="6" t="s">
        <v>334</v>
      </c>
      <c r="B710" s="3" t="s">
        <v>335</v>
      </c>
    </row>
    <row r="711" spans="1:2" ht="15">
      <c r="A711" s="6" t="s">
        <v>336</v>
      </c>
      <c r="B711" s="3" t="s">
        <v>337</v>
      </c>
    </row>
    <row r="712" spans="1:2" ht="15">
      <c r="A712" s="6" t="s">
        <v>338</v>
      </c>
      <c r="B712" s="3" t="s">
        <v>339</v>
      </c>
    </row>
    <row r="713" spans="1:2" ht="15">
      <c r="A713" s="6" t="s">
        <v>340</v>
      </c>
      <c r="B713" s="3" t="s">
        <v>341</v>
      </c>
    </row>
    <row r="714" spans="1:2" ht="15">
      <c r="A714" s="6" t="s">
        <v>342</v>
      </c>
      <c r="B714" s="3" t="s">
        <v>343</v>
      </c>
    </row>
    <row r="715" spans="1:2" ht="15">
      <c r="A715" s="6" t="s">
        <v>344</v>
      </c>
      <c r="B715" s="3" t="s">
        <v>345</v>
      </c>
    </row>
    <row r="716" spans="1:2" ht="15">
      <c r="A716" s="6" t="s">
        <v>346</v>
      </c>
      <c r="B716" s="3" t="s">
        <v>347</v>
      </c>
    </row>
    <row r="717" spans="1:2" ht="15">
      <c r="A717" s="6" t="s">
        <v>348</v>
      </c>
      <c r="B717" s="3" t="s">
        <v>349</v>
      </c>
    </row>
    <row r="718" spans="1:2" ht="15">
      <c r="A718" s="6" t="s">
        <v>350</v>
      </c>
      <c r="B718" s="3" t="s">
        <v>351</v>
      </c>
    </row>
    <row r="719" spans="1:2" ht="15">
      <c r="A719" s="6" t="s">
        <v>352</v>
      </c>
      <c r="B719" s="3" t="s">
        <v>353</v>
      </c>
    </row>
    <row r="720" spans="1:2" ht="15">
      <c r="A720" s="6" t="s">
        <v>354</v>
      </c>
      <c r="B720" s="3" t="s">
        <v>355</v>
      </c>
    </row>
    <row r="721" spans="1:2" ht="15">
      <c r="A721" s="6" t="s">
        <v>356</v>
      </c>
      <c r="B721" s="3" t="s">
        <v>357</v>
      </c>
    </row>
    <row r="722" spans="1:2" ht="15">
      <c r="A722" s="6" t="s">
        <v>358</v>
      </c>
      <c r="B722" s="3" t="s">
        <v>359</v>
      </c>
    </row>
    <row r="723" spans="1:2" ht="15">
      <c r="A723" s="6" t="s">
        <v>360</v>
      </c>
      <c r="B723" s="3" t="s">
        <v>361</v>
      </c>
    </row>
    <row r="724" spans="1:2" ht="15">
      <c r="A724" s="6" t="s">
        <v>362</v>
      </c>
      <c r="B724" s="3" t="s">
        <v>363</v>
      </c>
    </row>
    <row r="725" spans="1:2" ht="15">
      <c r="A725" s="6" t="s">
        <v>364</v>
      </c>
      <c r="B725" s="3" t="s">
        <v>365</v>
      </c>
    </row>
    <row r="726" spans="1:2" ht="15">
      <c r="A726" s="6" t="s">
        <v>366</v>
      </c>
      <c r="B726" s="3" t="s">
        <v>367</v>
      </c>
    </row>
    <row r="727" spans="1:2" ht="15">
      <c r="A727" s="6" t="s">
        <v>368</v>
      </c>
      <c r="B727" s="3" t="s">
        <v>369</v>
      </c>
    </row>
    <row r="728" spans="1:2" ht="15">
      <c r="A728" s="6" t="s">
        <v>370</v>
      </c>
      <c r="B728" s="3" t="s">
        <v>371</v>
      </c>
    </row>
    <row r="729" spans="1:2" ht="15">
      <c r="A729" s="6" t="s">
        <v>372</v>
      </c>
      <c r="B729" s="3" t="s">
        <v>373</v>
      </c>
    </row>
    <row r="730" spans="1:2" ht="15">
      <c r="A730" s="6" t="s">
        <v>374</v>
      </c>
      <c r="B730" s="3" t="s">
        <v>375</v>
      </c>
    </row>
    <row r="731" spans="1:2" ht="15">
      <c r="A731" s="6" t="s">
        <v>376</v>
      </c>
      <c r="B731" s="3" t="s">
        <v>377</v>
      </c>
    </row>
    <row r="732" spans="1:2" ht="15">
      <c r="A732" s="6" t="s">
        <v>378</v>
      </c>
      <c r="B732" s="3" t="s">
        <v>379</v>
      </c>
    </row>
    <row r="733" spans="1:2" ht="15">
      <c r="A733" s="6" t="s">
        <v>380</v>
      </c>
      <c r="B733" s="3" t="s">
        <v>381</v>
      </c>
    </row>
    <row r="734" spans="1:2" ht="15">
      <c r="A734" s="6" t="s">
        <v>382</v>
      </c>
      <c r="B734" s="3" t="s">
        <v>383</v>
      </c>
    </row>
    <row r="735" spans="1:2" ht="15">
      <c r="A735" s="6" t="s">
        <v>384</v>
      </c>
      <c r="B735" s="3" t="s">
        <v>385</v>
      </c>
    </row>
    <row r="736" spans="1:2" ht="15">
      <c r="A736" s="6" t="s">
        <v>386</v>
      </c>
      <c r="B736" s="3" t="s">
        <v>387</v>
      </c>
    </row>
    <row r="737" spans="1:2" ht="15">
      <c r="A737" s="6" t="s">
        <v>388</v>
      </c>
      <c r="B737" s="3" t="s">
        <v>389</v>
      </c>
    </row>
    <row r="738" spans="1:2" ht="15">
      <c r="A738" s="6" t="s">
        <v>390</v>
      </c>
      <c r="B738" s="3" t="s">
        <v>391</v>
      </c>
    </row>
    <row r="739" spans="1:2" ht="15">
      <c r="A739" s="6" t="s">
        <v>392</v>
      </c>
      <c r="B739" s="3" t="s">
        <v>393</v>
      </c>
    </row>
    <row r="740" spans="1:2" ht="15">
      <c r="A740" s="6" t="s">
        <v>394</v>
      </c>
      <c r="B740" s="3" t="s">
        <v>395</v>
      </c>
    </row>
    <row r="741" spans="1:2" ht="15">
      <c r="A741" s="6" t="s">
        <v>396</v>
      </c>
      <c r="B741" s="3" t="s">
        <v>397</v>
      </c>
    </row>
    <row r="742" spans="1:2" ht="15">
      <c r="A742" s="6" t="s">
        <v>398</v>
      </c>
      <c r="B742" s="3" t="s">
        <v>399</v>
      </c>
    </row>
    <row r="743" spans="1:2" ht="15">
      <c r="A743" s="6" t="s">
        <v>400</v>
      </c>
      <c r="B743" s="3" t="s">
        <v>401</v>
      </c>
    </row>
    <row r="744" spans="1:2" ht="15">
      <c r="A744" s="6" t="s">
        <v>402</v>
      </c>
      <c r="B744" s="3" t="s">
        <v>403</v>
      </c>
    </row>
    <row r="745" spans="1:2" ht="15">
      <c r="A745" s="6" t="s">
        <v>404</v>
      </c>
      <c r="B745" s="3" t="s">
        <v>405</v>
      </c>
    </row>
    <row r="746" spans="1:2" ht="15">
      <c r="A746" s="6" t="s">
        <v>406</v>
      </c>
      <c r="B746" s="3" t="s">
        <v>407</v>
      </c>
    </row>
    <row r="747" spans="1:2" ht="15">
      <c r="A747" s="6" t="s">
        <v>408</v>
      </c>
      <c r="B747" s="3" t="s">
        <v>409</v>
      </c>
    </row>
    <row r="748" spans="1:2" ht="15">
      <c r="A748" s="6" t="s">
        <v>410</v>
      </c>
      <c r="B748" s="3" t="s">
        <v>411</v>
      </c>
    </row>
    <row r="749" spans="1:2" ht="15">
      <c r="A749" s="6" t="s">
        <v>412</v>
      </c>
      <c r="B749" s="3" t="s">
        <v>413</v>
      </c>
    </row>
    <row r="750" spans="1:2" ht="15">
      <c r="A750" s="6" t="s">
        <v>414</v>
      </c>
      <c r="B750" s="3" t="s">
        <v>415</v>
      </c>
    </row>
    <row r="751" spans="1:2" ht="15">
      <c r="A751" s="6" t="s">
        <v>416</v>
      </c>
      <c r="B751" s="3" t="s">
        <v>417</v>
      </c>
    </row>
    <row r="752" spans="1:2" ht="15">
      <c r="A752" s="6" t="s">
        <v>418</v>
      </c>
      <c r="B752" s="3" t="s">
        <v>419</v>
      </c>
    </row>
    <row r="753" spans="1:2" ht="15">
      <c r="A753" s="6" t="s">
        <v>420</v>
      </c>
      <c r="B753" s="3" t="s">
        <v>421</v>
      </c>
    </row>
    <row r="754" spans="1:2" ht="15">
      <c r="A754" s="6" t="s">
        <v>422</v>
      </c>
      <c r="B754" s="3" t="s">
        <v>423</v>
      </c>
    </row>
    <row r="755" spans="1:2" ht="15">
      <c r="A755" s="6" t="s">
        <v>424</v>
      </c>
      <c r="B755" s="3" t="s">
        <v>425</v>
      </c>
    </row>
    <row r="756" spans="1:2" ht="15">
      <c r="A756" s="6" t="s">
        <v>426</v>
      </c>
      <c r="B756" s="3" t="s">
        <v>427</v>
      </c>
    </row>
    <row r="757" spans="1:2" ht="15">
      <c r="A757" s="6" t="s">
        <v>428</v>
      </c>
      <c r="B757" s="3" t="s">
        <v>429</v>
      </c>
    </row>
    <row r="758" spans="1:2" ht="15">
      <c r="A758" s="6" t="s">
        <v>430</v>
      </c>
      <c r="B758" s="3" t="s">
        <v>431</v>
      </c>
    </row>
    <row r="759" spans="1:2" ht="15">
      <c r="A759" s="6" t="s">
        <v>432</v>
      </c>
      <c r="B759" s="3" t="s">
        <v>433</v>
      </c>
    </row>
    <row r="760" spans="1:2" ht="15">
      <c r="A760" s="6" t="s">
        <v>434</v>
      </c>
      <c r="B760" s="3" t="s">
        <v>435</v>
      </c>
    </row>
    <row r="761" spans="1:2" ht="15">
      <c r="A761" s="6" t="s">
        <v>436</v>
      </c>
      <c r="B761" s="3" t="s">
        <v>437</v>
      </c>
    </row>
    <row r="762" spans="1:2" ht="15">
      <c r="A762" s="6" t="s">
        <v>438</v>
      </c>
      <c r="B762" s="3" t="s">
        <v>439</v>
      </c>
    </row>
    <row r="763" spans="1:2" ht="15">
      <c r="A763" s="6" t="s">
        <v>440</v>
      </c>
      <c r="B763" s="3" t="s">
        <v>441</v>
      </c>
    </row>
    <row r="764" spans="1:2" ht="15">
      <c r="A764" s="6" t="s">
        <v>442</v>
      </c>
      <c r="B764" s="3" t="s">
        <v>443</v>
      </c>
    </row>
    <row r="765" spans="1:2" ht="15">
      <c r="A765" s="6" t="s">
        <v>444</v>
      </c>
      <c r="B765" s="3" t="s">
        <v>445</v>
      </c>
    </row>
    <row r="766" spans="1:2" ht="15">
      <c r="A766" s="6" t="s">
        <v>446</v>
      </c>
      <c r="B766" s="3" t="s">
        <v>447</v>
      </c>
    </row>
    <row r="767" spans="1:2" ht="15">
      <c r="A767" s="6" t="s">
        <v>448</v>
      </c>
      <c r="B767" s="3" t="s">
        <v>449</v>
      </c>
    </row>
    <row r="768" spans="1:2" ht="15">
      <c r="A768" s="6" t="s">
        <v>450</v>
      </c>
      <c r="B768" s="3" t="s">
        <v>451</v>
      </c>
    </row>
    <row r="769" spans="1:2" ht="15">
      <c r="A769" s="6" t="s">
        <v>452</v>
      </c>
      <c r="B769" s="3" t="s">
        <v>453</v>
      </c>
    </row>
    <row r="770" spans="1:2" ht="15">
      <c r="A770" s="6" t="s">
        <v>454</v>
      </c>
      <c r="B770" s="3" t="s">
        <v>455</v>
      </c>
    </row>
    <row r="771" spans="1:2" ht="15">
      <c r="A771" s="6" t="s">
        <v>456</v>
      </c>
      <c r="B771" s="3" t="s">
        <v>457</v>
      </c>
    </row>
    <row r="772" spans="1:2" ht="15">
      <c r="A772" s="6" t="s">
        <v>458</v>
      </c>
      <c r="B772" s="3" t="s">
        <v>459</v>
      </c>
    </row>
    <row r="773" spans="1:2" ht="15">
      <c r="A773" s="6" t="s">
        <v>460</v>
      </c>
      <c r="B773" s="3" t="s">
        <v>461</v>
      </c>
    </row>
    <row r="774" spans="1:2" ht="15">
      <c r="A774" s="6" t="s">
        <v>462</v>
      </c>
      <c r="B774" s="3" t="s">
        <v>463</v>
      </c>
    </row>
    <row r="775" spans="1:2" ht="15">
      <c r="A775" s="6" t="s">
        <v>464</v>
      </c>
      <c r="B775" s="3" t="s">
        <v>465</v>
      </c>
    </row>
    <row r="776" spans="1:2" ht="15">
      <c r="A776" s="6" t="s">
        <v>466</v>
      </c>
      <c r="B776" s="3" t="s">
        <v>467</v>
      </c>
    </row>
    <row r="777" spans="1:2" ht="15">
      <c r="A777" s="6" t="s">
        <v>468</v>
      </c>
      <c r="B777" s="3" t="s">
        <v>469</v>
      </c>
    </row>
    <row r="778" spans="1:2" ht="15">
      <c r="A778" s="6" t="s">
        <v>470</v>
      </c>
      <c r="B778" s="3" t="s">
        <v>471</v>
      </c>
    </row>
    <row r="779" spans="1:2" ht="15">
      <c r="A779" s="6" t="s">
        <v>472</v>
      </c>
      <c r="B779" s="3" t="s">
        <v>473</v>
      </c>
    </row>
    <row r="780" spans="1:2" ht="15">
      <c r="A780" s="6" t="s">
        <v>474</v>
      </c>
      <c r="B780" s="3" t="s">
        <v>475</v>
      </c>
    </row>
    <row r="781" spans="1:2" ht="15">
      <c r="A781" s="6" t="s">
        <v>476</v>
      </c>
      <c r="B781" s="3" t="s">
        <v>477</v>
      </c>
    </row>
    <row r="782" spans="1:2" ht="15">
      <c r="A782" s="6" t="s">
        <v>478</v>
      </c>
      <c r="B782" s="3" t="s">
        <v>479</v>
      </c>
    </row>
    <row r="783" spans="1:2" ht="15">
      <c r="A783" s="6" t="s">
        <v>480</v>
      </c>
      <c r="B783" s="3" t="s">
        <v>481</v>
      </c>
    </row>
    <row r="784" spans="1:2" ht="15">
      <c r="A784" s="6" t="s">
        <v>482</v>
      </c>
      <c r="B784" s="3" t="s">
        <v>483</v>
      </c>
    </row>
    <row r="785" spans="1:2" ht="15">
      <c r="A785" s="6" t="s">
        <v>484</v>
      </c>
      <c r="B785" s="3" t="s">
        <v>485</v>
      </c>
    </row>
    <row r="786" spans="1:2" ht="15">
      <c r="A786" s="6" t="s">
        <v>486</v>
      </c>
      <c r="B786" s="3" t="s">
        <v>487</v>
      </c>
    </row>
    <row r="787" spans="1:2" ht="15">
      <c r="A787" s="6" t="s">
        <v>488</v>
      </c>
      <c r="B787" s="3" t="s">
        <v>489</v>
      </c>
    </row>
    <row r="788" spans="1:2" ht="15">
      <c r="A788" s="6" t="s">
        <v>490</v>
      </c>
      <c r="B788" s="3" t="s">
        <v>491</v>
      </c>
    </row>
    <row r="789" spans="1:2" ht="15">
      <c r="A789" s="6" t="s">
        <v>492</v>
      </c>
      <c r="B789" s="3" t="s">
        <v>493</v>
      </c>
    </row>
    <row r="790" spans="1:2" ht="15">
      <c r="A790" s="6" t="s">
        <v>494</v>
      </c>
      <c r="B790" s="3" t="s">
        <v>495</v>
      </c>
    </row>
    <row r="791" spans="1:2" ht="15">
      <c r="A791" s="6" t="s">
        <v>496</v>
      </c>
      <c r="B791" s="3" t="s">
        <v>497</v>
      </c>
    </row>
    <row r="792" spans="1:2" ht="15">
      <c r="A792" s="6" t="s">
        <v>498</v>
      </c>
      <c r="B792" s="3" t="s">
        <v>499</v>
      </c>
    </row>
    <row r="793" spans="1:2" ht="15">
      <c r="A793" s="6" t="s">
        <v>500</v>
      </c>
      <c r="B793" s="3" t="s">
        <v>501</v>
      </c>
    </row>
    <row r="794" spans="1:2" ht="15">
      <c r="A794" s="6" t="s">
        <v>502</v>
      </c>
      <c r="B794" s="3" t="s">
        <v>503</v>
      </c>
    </row>
    <row r="795" spans="1:2" ht="15">
      <c r="A795" s="6" t="s">
        <v>504</v>
      </c>
      <c r="B795" s="3" t="s">
        <v>505</v>
      </c>
    </row>
    <row r="796" spans="1:2" ht="15">
      <c r="A796" s="6" t="s">
        <v>506</v>
      </c>
      <c r="B796" s="3" t="s">
        <v>507</v>
      </c>
    </row>
    <row r="797" spans="1:2" ht="15">
      <c r="A797" s="6" t="s">
        <v>508</v>
      </c>
      <c r="B797" s="3" t="s">
        <v>509</v>
      </c>
    </row>
    <row r="798" spans="1:2" ht="15">
      <c r="A798" s="6" t="s">
        <v>510</v>
      </c>
      <c r="B798" s="3" t="s">
        <v>511</v>
      </c>
    </row>
    <row r="799" spans="1:2" ht="15">
      <c r="A799" s="6" t="s">
        <v>512</v>
      </c>
      <c r="B799" s="3" t="s">
        <v>513</v>
      </c>
    </row>
    <row r="800" spans="1:2" ht="15">
      <c r="A800" s="6" t="s">
        <v>514</v>
      </c>
      <c r="B800" s="3" t="s">
        <v>515</v>
      </c>
    </row>
    <row r="801" spans="1:2" ht="15">
      <c r="A801" s="6" t="s">
        <v>516</v>
      </c>
      <c r="B801" s="3" t="s">
        <v>517</v>
      </c>
    </row>
    <row r="802" spans="1:2" ht="15">
      <c r="A802" s="6" t="s">
        <v>518</v>
      </c>
      <c r="B802" s="3" t="s">
        <v>519</v>
      </c>
    </row>
    <row r="803" spans="1:2" ht="15">
      <c r="A803" s="6" t="s">
        <v>520</v>
      </c>
      <c r="B803" s="3" t="s">
        <v>521</v>
      </c>
    </row>
    <row r="804" spans="1:2" ht="15">
      <c r="A804" s="6" t="s">
        <v>522</v>
      </c>
      <c r="B804" s="3" t="s">
        <v>523</v>
      </c>
    </row>
    <row r="805" spans="1:2" ht="15">
      <c r="A805" s="6" t="s">
        <v>524</v>
      </c>
      <c r="B805" s="3" t="s">
        <v>525</v>
      </c>
    </row>
    <row r="806" spans="1:2" ht="15">
      <c r="A806" s="6" t="s">
        <v>526</v>
      </c>
      <c r="B806" s="3" t="s">
        <v>527</v>
      </c>
    </row>
    <row r="807" spans="1:2" ht="15">
      <c r="A807" s="6" t="s">
        <v>528</v>
      </c>
      <c r="B807" s="3" t="s">
        <v>529</v>
      </c>
    </row>
    <row r="808" spans="1:2" ht="15">
      <c r="A808" s="6" t="s">
        <v>530</v>
      </c>
      <c r="B808" s="3" t="s">
        <v>531</v>
      </c>
    </row>
    <row r="809" spans="1:2" ht="15">
      <c r="A809" s="6" t="s">
        <v>532</v>
      </c>
      <c r="B809" s="3" t="s">
        <v>533</v>
      </c>
    </row>
    <row r="810" spans="1:2" ht="15">
      <c r="A810" s="6" t="s">
        <v>534</v>
      </c>
      <c r="B810" s="3" t="s">
        <v>535</v>
      </c>
    </row>
    <row r="811" spans="1:2" ht="15">
      <c r="A811" s="6" t="s">
        <v>536</v>
      </c>
      <c r="B811" s="3" t="s">
        <v>537</v>
      </c>
    </row>
    <row r="812" spans="1:2" ht="15">
      <c r="A812" s="6" t="s">
        <v>538</v>
      </c>
      <c r="B812" s="3" t="s">
        <v>539</v>
      </c>
    </row>
    <row r="813" spans="1:2" ht="15">
      <c r="A813" s="6" t="s">
        <v>540</v>
      </c>
      <c r="B813" s="3" t="s">
        <v>541</v>
      </c>
    </row>
    <row r="814" spans="1:2" ht="15">
      <c r="A814" s="6" t="s">
        <v>542</v>
      </c>
      <c r="B814" s="3" t="s">
        <v>543</v>
      </c>
    </row>
    <row r="815" spans="1:2" ht="15">
      <c r="A815" s="6" t="s">
        <v>544</v>
      </c>
      <c r="B815" s="3" t="s">
        <v>545</v>
      </c>
    </row>
    <row r="816" spans="1:2" ht="15">
      <c r="A816" s="6" t="s">
        <v>546</v>
      </c>
      <c r="B816" s="3" t="s">
        <v>547</v>
      </c>
    </row>
    <row r="817" spans="1:2" ht="15">
      <c r="A817" s="6" t="s">
        <v>548</v>
      </c>
      <c r="B817" s="3" t="s">
        <v>549</v>
      </c>
    </row>
    <row r="818" spans="1:2" ht="15">
      <c r="A818" s="6" t="s">
        <v>550</v>
      </c>
      <c r="B818" s="3" t="s">
        <v>551</v>
      </c>
    </row>
    <row r="819" spans="1:2" ht="15">
      <c r="A819" s="6" t="s">
        <v>552</v>
      </c>
      <c r="B819" s="3" t="s">
        <v>553</v>
      </c>
    </row>
    <row r="820" spans="1:2" ht="15">
      <c r="A820" s="6" t="s">
        <v>554</v>
      </c>
      <c r="B820" s="3" t="s">
        <v>555</v>
      </c>
    </row>
    <row r="821" spans="1:2" ht="15">
      <c r="A821" s="6" t="s">
        <v>556</v>
      </c>
      <c r="B821" s="3" t="s">
        <v>557</v>
      </c>
    </row>
    <row r="822" spans="1:2" ht="15">
      <c r="A822" s="6" t="s">
        <v>558</v>
      </c>
      <c r="B822" s="3" t="s">
        <v>559</v>
      </c>
    </row>
    <row r="823" spans="1:2" ht="15">
      <c r="A823" s="6" t="s">
        <v>560</v>
      </c>
      <c r="B823" s="3" t="s">
        <v>561</v>
      </c>
    </row>
    <row r="824" spans="1:2" ht="15">
      <c r="A824" s="6" t="s">
        <v>562</v>
      </c>
      <c r="B824" s="3" t="s">
        <v>563</v>
      </c>
    </row>
    <row r="825" spans="1:2" ht="15">
      <c r="A825" s="6" t="s">
        <v>564</v>
      </c>
      <c r="B825" s="3" t="s">
        <v>565</v>
      </c>
    </row>
    <row r="826" spans="1:2" ht="15">
      <c r="A826" s="6" t="s">
        <v>566</v>
      </c>
      <c r="B826" s="3" t="s">
        <v>567</v>
      </c>
    </row>
    <row r="827" spans="1:2" ht="15">
      <c r="A827" s="6" t="s">
        <v>568</v>
      </c>
      <c r="B827" s="3" t="s">
        <v>569</v>
      </c>
    </row>
    <row r="828" spans="1:2" ht="15">
      <c r="A828" s="6" t="s">
        <v>570</v>
      </c>
      <c r="B828" s="3" t="s">
        <v>571</v>
      </c>
    </row>
    <row r="829" spans="1:2" ht="15">
      <c r="A829" s="6" t="s">
        <v>572</v>
      </c>
      <c r="B829" s="3" t="s">
        <v>573</v>
      </c>
    </row>
    <row r="830" spans="1:2" ht="15">
      <c r="A830" s="6" t="s">
        <v>574</v>
      </c>
      <c r="B830" s="3" t="s">
        <v>1857</v>
      </c>
    </row>
    <row r="831" spans="1:2" ht="15">
      <c r="A831" s="6" t="s">
        <v>575</v>
      </c>
      <c r="B831" s="3" t="s">
        <v>576</v>
      </c>
    </row>
    <row r="832" spans="1:2" ht="15">
      <c r="A832" s="6" t="s">
        <v>577</v>
      </c>
      <c r="B832" s="3" t="s">
        <v>578</v>
      </c>
    </row>
    <row r="833" spans="1:2" ht="15">
      <c r="A833" s="6" t="s">
        <v>579</v>
      </c>
      <c r="B833" s="3" t="s">
        <v>580</v>
      </c>
    </row>
    <row r="834" spans="1:2" ht="15">
      <c r="A834" s="6" t="s">
        <v>581</v>
      </c>
      <c r="B834" s="3" t="s">
        <v>582</v>
      </c>
    </row>
    <row r="835" spans="1:2" ht="15">
      <c r="A835" s="6" t="s">
        <v>583</v>
      </c>
      <c r="B835" s="3" t="s">
        <v>584</v>
      </c>
    </row>
    <row r="836" spans="1:2" ht="15">
      <c r="A836" s="6" t="s">
        <v>585</v>
      </c>
      <c r="B836" s="3" t="s">
        <v>586</v>
      </c>
    </row>
    <row r="837" spans="1:2" ht="15">
      <c r="A837" s="6" t="s">
        <v>587</v>
      </c>
      <c r="B837" s="3" t="s">
        <v>588</v>
      </c>
    </row>
    <row r="838" spans="1:2" ht="15">
      <c r="A838" s="6" t="s">
        <v>589</v>
      </c>
      <c r="B838" s="3" t="s">
        <v>590</v>
      </c>
    </row>
    <row r="839" spans="1:2" ht="15">
      <c r="A839" s="6" t="s">
        <v>591</v>
      </c>
      <c r="B839" s="3" t="s">
        <v>592</v>
      </c>
    </row>
    <row r="840" spans="1:2" ht="15">
      <c r="A840" s="6" t="s">
        <v>593</v>
      </c>
      <c r="B840" s="3" t="s">
        <v>594</v>
      </c>
    </row>
    <row r="841" spans="1:2" ht="15">
      <c r="A841" s="6" t="s">
        <v>595</v>
      </c>
      <c r="B841" s="3" t="s">
        <v>596</v>
      </c>
    </row>
    <row r="842" spans="1:2" ht="15">
      <c r="A842" s="6" t="s">
        <v>597</v>
      </c>
      <c r="B842" s="3" t="s">
        <v>598</v>
      </c>
    </row>
    <row r="843" spans="1:2" ht="15">
      <c r="A843" s="6" t="s">
        <v>599</v>
      </c>
      <c r="B843" s="3" t="s">
        <v>600</v>
      </c>
    </row>
    <row r="844" spans="1:2" ht="15">
      <c r="A844" s="6" t="s">
        <v>601</v>
      </c>
      <c r="B844" s="3" t="s">
        <v>602</v>
      </c>
    </row>
    <row r="845" spans="1:2" ht="15">
      <c r="A845" s="6" t="s">
        <v>603</v>
      </c>
      <c r="B845" s="3" t="s">
        <v>604</v>
      </c>
    </row>
    <row r="846" spans="1:2" ht="15">
      <c r="A846" s="6" t="s">
        <v>605</v>
      </c>
      <c r="B846" s="3" t="s">
        <v>606</v>
      </c>
    </row>
    <row r="847" spans="1:2" ht="15">
      <c r="A847" s="6" t="s">
        <v>607</v>
      </c>
      <c r="B847" s="3" t="s">
        <v>608</v>
      </c>
    </row>
    <row r="848" spans="1:2" ht="15">
      <c r="A848" s="6" t="s">
        <v>609</v>
      </c>
      <c r="B848" s="3" t="s">
        <v>610</v>
      </c>
    </row>
    <row r="849" spans="1:2" ht="15">
      <c r="A849" s="6" t="s">
        <v>611</v>
      </c>
      <c r="B849" s="3" t="s">
        <v>612</v>
      </c>
    </row>
    <row r="850" spans="1:2" ht="15">
      <c r="A850" s="6" t="s">
        <v>613</v>
      </c>
      <c r="B850" s="3" t="s">
        <v>614</v>
      </c>
    </row>
    <row r="851" spans="1:2" ht="15">
      <c r="A851" s="6" t="s">
        <v>615</v>
      </c>
      <c r="B851" s="3" t="s">
        <v>616</v>
      </c>
    </row>
    <row r="852" spans="1:2" ht="15">
      <c r="A852" s="6" t="s">
        <v>617</v>
      </c>
      <c r="B852" s="3" t="s">
        <v>618</v>
      </c>
    </row>
    <row r="853" spans="1:2" ht="15">
      <c r="A853" s="6" t="s">
        <v>619</v>
      </c>
      <c r="B853" s="3" t="s">
        <v>620</v>
      </c>
    </row>
    <row r="854" spans="1:2" ht="15">
      <c r="A854" s="6" t="s">
        <v>621</v>
      </c>
      <c r="B854" s="3" t="s">
        <v>622</v>
      </c>
    </row>
    <row r="855" spans="1:2" ht="15">
      <c r="A855" s="6" t="s">
        <v>623</v>
      </c>
      <c r="B855" s="3" t="s">
        <v>624</v>
      </c>
    </row>
    <row r="856" spans="1:2" ht="15">
      <c r="A856" s="6" t="s">
        <v>625</v>
      </c>
      <c r="B856" s="3" t="s">
        <v>626</v>
      </c>
    </row>
    <row r="857" spans="1:2" ht="15">
      <c r="A857" s="6" t="s">
        <v>627</v>
      </c>
      <c r="B857" s="3" t="s">
        <v>628</v>
      </c>
    </row>
    <row r="858" spans="1:2" ht="15">
      <c r="A858" s="6" t="s">
        <v>629</v>
      </c>
      <c r="B858" s="3" t="s">
        <v>630</v>
      </c>
    </row>
    <row r="859" spans="1:2" ht="15">
      <c r="A859" s="6" t="s">
        <v>631</v>
      </c>
      <c r="B859" s="3" t="s">
        <v>632</v>
      </c>
    </row>
    <row r="860" spans="1:2" ht="15">
      <c r="A860" s="6" t="s">
        <v>633</v>
      </c>
      <c r="B860" s="3" t="s">
        <v>634</v>
      </c>
    </row>
    <row r="861" spans="1:2" ht="15">
      <c r="A861" s="6" t="s">
        <v>635</v>
      </c>
      <c r="B861" s="3" t="s">
        <v>636</v>
      </c>
    </row>
    <row r="862" spans="1:2" ht="15">
      <c r="A862" s="6" t="s">
        <v>637</v>
      </c>
      <c r="B862" s="3" t="s">
        <v>638</v>
      </c>
    </row>
    <row r="863" spans="1:2" ht="15">
      <c r="A863" s="6" t="s">
        <v>639</v>
      </c>
      <c r="B863" s="3" t="s">
        <v>640</v>
      </c>
    </row>
    <row r="864" spans="1:2" ht="15">
      <c r="A864" s="6" t="s">
        <v>641</v>
      </c>
      <c r="B864" s="3" t="s">
        <v>642</v>
      </c>
    </row>
    <row r="865" spans="1:2" ht="15">
      <c r="A865" s="6" t="s">
        <v>643</v>
      </c>
      <c r="B865" s="3" t="s">
        <v>644</v>
      </c>
    </row>
    <row r="866" spans="1:2" ht="15">
      <c r="A866" s="6" t="s">
        <v>645</v>
      </c>
      <c r="B866" s="3" t="s">
        <v>646</v>
      </c>
    </row>
    <row r="867" spans="1:2" ht="15">
      <c r="A867" s="6" t="s">
        <v>647</v>
      </c>
      <c r="B867" s="3" t="s">
        <v>648</v>
      </c>
    </row>
    <row r="868" spans="1:2" ht="15">
      <c r="A868" s="6" t="s">
        <v>649</v>
      </c>
      <c r="B868" s="3" t="s">
        <v>650</v>
      </c>
    </row>
    <row r="869" spans="1:2" ht="15">
      <c r="A869" s="6" t="s">
        <v>651</v>
      </c>
      <c r="B869" s="3" t="s">
        <v>652</v>
      </c>
    </row>
    <row r="870" spans="1:2" ht="15">
      <c r="A870" s="6" t="s">
        <v>653</v>
      </c>
      <c r="B870" s="3" t="s">
        <v>654</v>
      </c>
    </row>
    <row r="871" spans="1:2" ht="15">
      <c r="A871" s="6" t="s">
        <v>655</v>
      </c>
      <c r="B871" s="3" t="s">
        <v>656</v>
      </c>
    </row>
    <row r="872" spans="1:2" ht="15">
      <c r="A872" s="6" t="s">
        <v>657</v>
      </c>
      <c r="B872" s="3" t="s">
        <v>658</v>
      </c>
    </row>
    <row r="873" spans="1:2" ht="15">
      <c r="A873" s="6" t="s">
        <v>659</v>
      </c>
      <c r="B873" s="3" t="s">
        <v>660</v>
      </c>
    </row>
    <row r="874" spans="1:2" ht="15">
      <c r="A874" s="6" t="s">
        <v>661</v>
      </c>
      <c r="B874" s="3" t="s">
        <v>662</v>
      </c>
    </row>
    <row r="875" spans="1:2" ht="15">
      <c r="A875" s="6" t="s">
        <v>663</v>
      </c>
      <c r="B875" s="3" t="s">
        <v>664</v>
      </c>
    </row>
    <row r="876" spans="1:2" ht="15">
      <c r="A876" s="6" t="s">
        <v>665</v>
      </c>
      <c r="B876" s="3" t="s">
        <v>666</v>
      </c>
    </row>
    <row r="877" spans="1:2" ht="15">
      <c r="A877" s="6" t="s">
        <v>667</v>
      </c>
      <c r="B877" s="3" t="s">
        <v>668</v>
      </c>
    </row>
    <row r="878" spans="1:2" ht="15">
      <c r="A878" s="6" t="s">
        <v>669</v>
      </c>
      <c r="B878" s="3" t="s">
        <v>670</v>
      </c>
    </row>
    <row r="879" spans="1:2" ht="15">
      <c r="A879" s="6" t="s">
        <v>671</v>
      </c>
      <c r="B879" s="3" t="s">
        <v>672</v>
      </c>
    </row>
    <row r="880" spans="1:2" ht="15">
      <c r="A880" s="6" t="s">
        <v>673</v>
      </c>
      <c r="B880" s="3" t="s">
        <v>674</v>
      </c>
    </row>
    <row r="881" spans="1:2" ht="15">
      <c r="A881" s="6" t="s">
        <v>675</v>
      </c>
      <c r="B881" s="3" t="s">
        <v>676</v>
      </c>
    </row>
    <row r="882" spans="1:2" ht="15">
      <c r="A882" s="6" t="s">
        <v>677</v>
      </c>
      <c r="B882" s="3" t="s">
        <v>678</v>
      </c>
    </row>
    <row r="883" spans="1:2" ht="15">
      <c r="A883" s="6" t="s">
        <v>679</v>
      </c>
      <c r="B883" s="3" t="s">
        <v>680</v>
      </c>
    </row>
    <row r="884" spans="1:2" ht="15">
      <c r="A884" s="6" t="s">
        <v>681</v>
      </c>
      <c r="B884" s="3" t="s">
        <v>682</v>
      </c>
    </row>
    <row r="885" spans="1:2" ht="15">
      <c r="A885" s="6" t="s">
        <v>683</v>
      </c>
      <c r="B885" s="3" t="s">
        <v>684</v>
      </c>
    </row>
    <row r="886" spans="1:2" ht="15">
      <c r="A886" s="6" t="s">
        <v>685</v>
      </c>
      <c r="B886" s="3" t="s">
        <v>686</v>
      </c>
    </row>
    <row r="887" spans="1:2" ht="15">
      <c r="A887" s="6" t="s">
        <v>687</v>
      </c>
      <c r="B887" s="3" t="s">
        <v>688</v>
      </c>
    </row>
    <row r="888" spans="1:2" ht="15">
      <c r="A888" s="6" t="s">
        <v>689</v>
      </c>
      <c r="B888" s="3" t="s">
        <v>690</v>
      </c>
    </row>
    <row r="889" spans="1:2" ht="15">
      <c r="A889" s="6" t="s">
        <v>691</v>
      </c>
      <c r="B889" s="3" t="s">
        <v>692</v>
      </c>
    </row>
    <row r="890" spans="1:2" ht="15">
      <c r="A890" s="6" t="s">
        <v>693</v>
      </c>
      <c r="B890" s="3" t="s">
        <v>694</v>
      </c>
    </row>
    <row r="891" spans="1:2" ht="26.25">
      <c r="A891" s="6" t="s">
        <v>695</v>
      </c>
      <c r="B891" s="3" t="s">
        <v>696</v>
      </c>
    </row>
    <row r="892" spans="1:2" ht="15">
      <c r="A892" s="6" t="s">
        <v>697</v>
      </c>
      <c r="B892" s="3" t="s">
        <v>698</v>
      </c>
    </row>
    <row r="893" spans="1:2" ht="15">
      <c r="A893" s="6" t="s">
        <v>699</v>
      </c>
      <c r="B893" s="3" t="s">
        <v>700</v>
      </c>
    </row>
    <row r="894" spans="1:2" ht="15">
      <c r="A894" s="6" t="s">
        <v>701</v>
      </c>
      <c r="B894" s="3" t="s">
        <v>702</v>
      </c>
    </row>
    <row r="895" spans="1:2" ht="15">
      <c r="A895" s="6" t="s">
        <v>703</v>
      </c>
      <c r="B895" s="3" t="s">
        <v>704</v>
      </c>
    </row>
    <row r="896" spans="1:2" ht="15">
      <c r="A896" s="6" t="s">
        <v>705</v>
      </c>
      <c r="B896" s="3" t="s">
        <v>706</v>
      </c>
    </row>
    <row r="897" spans="1:2" ht="15">
      <c r="A897" s="6" t="s">
        <v>707</v>
      </c>
      <c r="B897" s="3" t="s">
        <v>708</v>
      </c>
    </row>
    <row r="898" spans="1:2" ht="15">
      <c r="A898" s="6" t="s">
        <v>709</v>
      </c>
      <c r="B898" s="3" t="s">
        <v>710</v>
      </c>
    </row>
    <row r="899" spans="1:2" ht="15">
      <c r="A899" s="6" t="s">
        <v>711</v>
      </c>
      <c r="B899" s="3" t="s">
        <v>712</v>
      </c>
    </row>
    <row r="900" spans="1:2" ht="15">
      <c r="A900" s="6" t="s">
        <v>713</v>
      </c>
      <c r="B900" s="3" t="s">
        <v>714</v>
      </c>
    </row>
    <row r="901" spans="1:2" ht="15">
      <c r="A901" s="6" t="s">
        <v>715</v>
      </c>
      <c r="B901" s="3" t="s">
        <v>716</v>
      </c>
    </row>
    <row r="902" spans="1:2" ht="15">
      <c r="A902" s="6" t="s">
        <v>717</v>
      </c>
      <c r="B902" s="3" t="s">
        <v>718</v>
      </c>
    </row>
    <row r="903" spans="1:2" ht="15">
      <c r="A903" s="6" t="s">
        <v>719</v>
      </c>
      <c r="B903" s="3" t="s">
        <v>2077</v>
      </c>
    </row>
    <row r="904" spans="1:2" ht="15">
      <c r="A904" s="6" t="s">
        <v>720</v>
      </c>
      <c r="B904" s="3" t="s">
        <v>721</v>
      </c>
    </row>
    <row r="905" spans="1:2" ht="15">
      <c r="A905" s="6" t="s">
        <v>722</v>
      </c>
      <c r="B905" s="3" t="s">
        <v>723</v>
      </c>
    </row>
    <row r="906" spans="1:2" ht="15">
      <c r="A906" s="6" t="s">
        <v>724</v>
      </c>
      <c r="B906" s="3" t="s">
        <v>725</v>
      </c>
    </row>
    <row r="907" spans="1:2" ht="15">
      <c r="A907" s="6" t="s">
        <v>726</v>
      </c>
      <c r="B907" s="3" t="s">
        <v>727</v>
      </c>
    </row>
    <row r="908" spans="1:2" ht="15">
      <c r="A908" s="6" t="s">
        <v>728</v>
      </c>
      <c r="B908" s="3" t="s">
        <v>729</v>
      </c>
    </row>
    <row r="909" spans="1:2" ht="15">
      <c r="A909" s="6" t="s">
        <v>730</v>
      </c>
      <c r="B909" s="3" t="s">
        <v>731</v>
      </c>
    </row>
    <row r="910" spans="1:2" ht="15">
      <c r="A910" s="6" t="s">
        <v>732</v>
      </c>
      <c r="B910" s="3" t="s">
        <v>733</v>
      </c>
    </row>
    <row r="911" spans="1:2" ht="15">
      <c r="A911" s="6" t="s">
        <v>734</v>
      </c>
      <c r="B911" s="3" t="s">
        <v>735</v>
      </c>
    </row>
    <row r="912" spans="1:2" ht="15">
      <c r="A912" s="6" t="s">
        <v>736</v>
      </c>
      <c r="B912" s="3" t="s">
        <v>737</v>
      </c>
    </row>
    <row r="913" spans="1:2" ht="15">
      <c r="A913" s="6" t="s">
        <v>738</v>
      </c>
      <c r="B913" s="3" t="s">
        <v>739</v>
      </c>
    </row>
    <row r="914" spans="1:2" ht="15">
      <c r="A914" s="6" t="s">
        <v>740</v>
      </c>
      <c r="B914" s="3" t="s">
        <v>741</v>
      </c>
    </row>
    <row r="915" spans="1:2" ht="15">
      <c r="A915" s="6" t="s">
        <v>742</v>
      </c>
      <c r="B915" s="3" t="s">
        <v>743</v>
      </c>
    </row>
    <row r="916" spans="1:2" ht="15">
      <c r="A916" s="6" t="s">
        <v>744</v>
      </c>
      <c r="B916" s="3" t="s">
        <v>745</v>
      </c>
    </row>
    <row r="917" spans="1:2" ht="15">
      <c r="A917" s="6" t="s">
        <v>746</v>
      </c>
      <c r="B917" s="3" t="s">
        <v>747</v>
      </c>
    </row>
    <row r="918" spans="1:2" ht="26.25">
      <c r="A918" s="6" t="s">
        <v>748</v>
      </c>
      <c r="B918" s="3" t="s">
        <v>749</v>
      </c>
    </row>
    <row r="919" spans="1:2" ht="15">
      <c r="A919" s="6" t="s">
        <v>750</v>
      </c>
      <c r="B919" s="3" t="s">
        <v>751</v>
      </c>
    </row>
    <row r="920" spans="1:2" ht="15">
      <c r="A920" s="6" t="s">
        <v>752</v>
      </c>
      <c r="B920" s="3" t="s">
        <v>753</v>
      </c>
    </row>
    <row r="921" spans="1:2" ht="26.25">
      <c r="A921" s="6" t="s">
        <v>754</v>
      </c>
      <c r="B921" s="3" t="s">
        <v>755</v>
      </c>
    </row>
    <row r="922" spans="1:2" ht="15">
      <c r="A922" s="6" t="s">
        <v>756</v>
      </c>
      <c r="B922" s="3" t="s">
        <v>757</v>
      </c>
    </row>
    <row r="923" spans="1:2" ht="15">
      <c r="A923" s="6" t="s">
        <v>758</v>
      </c>
      <c r="B923" s="3" t="s">
        <v>759</v>
      </c>
    </row>
    <row r="924" spans="1:2" ht="15">
      <c r="A924" s="6" t="s">
        <v>760</v>
      </c>
      <c r="B924" s="3" t="s">
        <v>761</v>
      </c>
    </row>
    <row r="925" spans="1:2" ht="15">
      <c r="A925" s="6" t="s">
        <v>762</v>
      </c>
      <c r="B925" s="3" t="s">
        <v>763</v>
      </c>
    </row>
    <row r="926" spans="1:2" ht="15">
      <c r="A926" s="6" t="s">
        <v>764</v>
      </c>
      <c r="B926" s="3" t="s">
        <v>765</v>
      </c>
    </row>
    <row r="927" spans="1:2" ht="15">
      <c r="A927" s="6" t="s">
        <v>766</v>
      </c>
      <c r="B927" s="3" t="s">
        <v>767</v>
      </c>
    </row>
    <row r="928" spans="1:2" ht="15">
      <c r="A928" s="6" t="s">
        <v>768</v>
      </c>
      <c r="B928" s="3" t="s">
        <v>769</v>
      </c>
    </row>
    <row r="929" spans="1:2" ht="15">
      <c r="A929" s="6" t="s">
        <v>770</v>
      </c>
      <c r="B929" s="3" t="s">
        <v>771</v>
      </c>
    </row>
    <row r="930" spans="1:2" ht="15">
      <c r="A930" s="6" t="s">
        <v>772</v>
      </c>
      <c r="B930" s="3" t="s">
        <v>773</v>
      </c>
    </row>
    <row r="931" spans="1:2" ht="15">
      <c r="A931" s="6" t="s">
        <v>774</v>
      </c>
      <c r="B931" s="3" t="s">
        <v>775</v>
      </c>
    </row>
    <row r="932" spans="1:2" ht="15">
      <c r="A932" s="6" t="s">
        <v>776</v>
      </c>
      <c r="B932" s="3" t="s">
        <v>777</v>
      </c>
    </row>
    <row r="933" spans="1:2" ht="15">
      <c r="A933" s="6" t="s">
        <v>778</v>
      </c>
      <c r="B933" s="3" t="s">
        <v>779</v>
      </c>
    </row>
    <row r="934" spans="1:2" ht="15">
      <c r="A934" s="6" t="s">
        <v>780</v>
      </c>
      <c r="B934" s="3" t="s">
        <v>781</v>
      </c>
    </row>
    <row r="935" spans="1:2" ht="15">
      <c r="A935" s="6" t="s">
        <v>782</v>
      </c>
      <c r="B935" s="3" t="s">
        <v>783</v>
      </c>
    </row>
    <row r="936" spans="1:2" ht="15">
      <c r="A936" s="6" t="s">
        <v>784</v>
      </c>
      <c r="B936" s="3" t="s">
        <v>785</v>
      </c>
    </row>
    <row r="937" spans="1:2" ht="15">
      <c r="A937" s="6" t="s">
        <v>786</v>
      </c>
      <c r="B937" s="3" t="s">
        <v>787</v>
      </c>
    </row>
    <row r="938" spans="1:2" ht="15">
      <c r="A938" s="6" t="s">
        <v>788</v>
      </c>
      <c r="B938" s="3" t="s">
        <v>789</v>
      </c>
    </row>
    <row r="939" spans="1:2" ht="15">
      <c r="A939" s="6" t="s">
        <v>790</v>
      </c>
      <c r="B939" s="3" t="s">
        <v>791</v>
      </c>
    </row>
    <row r="940" spans="1:2" ht="15">
      <c r="A940" s="6" t="s">
        <v>792</v>
      </c>
      <c r="B940" s="3" t="s">
        <v>793</v>
      </c>
    </row>
    <row r="941" spans="1:2" ht="15">
      <c r="A941" s="6" t="s">
        <v>794</v>
      </c>
      <c r="B941" s="3" t="s">
        <v>795</v>
      </c>
    </row>
    <row r="942" spans="1:2" ht="15">
      <c r="A942" s="6" t="s">
        <v>796</v>
      </c>
      <c r="B942" s="3" t="s">
        <v>797</v>
      </c>
    </row>
    <row r="943" spans="1:2" ht="15">
      <c r="A943" s="6" t="s">
        <v>798</v>
      </c>
      <c r="B943" s="3" t="s">
        <v>799</v>
      </c>
    </row>
    <row r="944" spans="1:2" ht="15">
      <c r="A944" s="6" t="s">
        <v>800</v>
      </c>
      <c r="B944" s="3" t="s">
        <v>801</v>
      </c>
    </row>
    <row r="945" spans="1:2" ht="15">
      <c r="A945" s="6" t="s">
        <v>802</v>
      </c>
      <c r="B945" s="3" t="s">
        <v>803</v>
      </c>
    </row>
    <row r="946" spans="1:2" ht="15">
      <c r="A946" s="6" t="s">
        <v>804</v>
      </c>
      <c r="B946" s="3" t="s">
        <v>805</v>
      </c>
    </row>
    <row r="947" spans="1:2" ht="15">
      <c r="A947" s="6" t="s">
        <v>806</v>
      </c>
      <c r="B947" s="3" t="s">
        <v>807</v>
      </c>
    </row>
    <row r="948" spans="1:2" ht="15">
      <c r="A948" s="6" t="s">
        <v>808</v>
      </c>
      <c r="B948" s="3" t="s">
        <v>809</v>
      </c>
    </row>
    <row r="949" spans="1:2" ht="15">
      <c r="A949" s="6" t="s">
        <v>810</v>
      </c>
      <c r="B949" s="3" t="s">
        <v>811</v>
      </c>
    </row>
    <row r="950" spans="1:2" ht="15">
      <c r="A950" s="6" t="s">
        <v>812</v>
      </c>
      <c r="B950" s="3" t="s">
        <v>813</v>
      </c>
    </row>
    <row r="951" spans="1:2" ht="15">
      <c r="A951" s="6" t="s">
        <v>814</v>
      </c>
      <c r="B951" s="3" t="s">
        <v>815</v>
      </c>
    </row>
    <row r="952" spans="1:2" ht="15">
      <c r="A952" s="6" t="s">
        <v>816</v>
      </c>
      <c r="B952" s="3" t="s">
        <v>817</v>
      </c>
    </row>
    <row r="953" spans="1:2" ht="15">
      <c r="A953" s="6" t="s">
        <v>818</v>
      </c>
      <c r="B953" s="3" t="s">
        <v>819</v>
      </c>
    </row>
    <row r="954" spans="1:2" ht="15">
      <c r="A954" s="6" t="s">
        <v>820</v>
      </c>
      <c r="B954" s="3" t="s">
        <v>821</v>
      </c>
    </row>
    <row r="955" spans="1:2" ht="15">
      <c r="A955" s="6" t="s">
        <v>822</v>
      </c>
      <c r="B955" s="3" t="s">
        <v>823</v>
      </c>
    </row>
    <row r="956" spans="1:2" ht="15">
      <c r="A956" s="6" t="s">
        <v>824</v>
      </c>
      <c r="B956" s="3" t="s">
        <v>825</v>
      </c>
    </row>
    <row r="957" spans="1:2" ht="15">
      <c r="A957" s="6" t="s">
        <v>826</v>
      </c>
      <c r="B957" s="3" t="s">
        <v>827</v>
      </c>
    </row>
    <row r="958" spans="1:2" ht="15">
      <c r="A958" s="6" t="s">
        <v>828</v>
      </c>
      <c r="B958" s="3" t="s">
        <v>829</v>
      </c>
    </row>
    <row r="959" spans="1:2" ht="15">
      <c r="A959" s="6" t="s">
        <v>830</v>
      </c>
      <c r="B959" s="3" t="s">
        <v>831</v>
      </c>
    </row>
    <row r="960" spans="1:2" ht="15">
      <c r="A960" s="6" t="s">
        <v>832</v>
      </c>
      <c r="B960" s="3" t="s">
        <v>833</v>
      </c>
    </row>
    <row r="961" spans="1:2" ht="15">
      <c r="A961" s="6" t="s">
        <v>834</v>
      </c>
      <c r="B961" s="3" t="s">
        <v>835</v>
      </c>
    </row>
    <row r="962" spans="1:2" ht="15">
      <c r="A962" s="6" t="s">
        <v>836</v>
      </c>
      <c r="B962" s="3" t="s">
        <v>837</v>
      </c>
    </row>
    <row r="963" spans="1:2" ht="15">
      <c r="A963" s="6" t="s">
        <v>838</v>
      </c>
      <c r="B963" s="3" t="s">
        <v>839</v>
      </c>
    </row>
    <row r="964" spans="1:2" ht="15">
      <c r="A964" s="6" t="s">
        <v>840</v>
      </c>
      <c r="B964" s="3" t="s">
        <v>841</v>
      </c>
    </row>
    <row r="965" spans="1:2" ht="15">
      <c r="A965" s="6" t="s">
        <v>842</v>
      </c>
      <c r="B965" s="3" t="s">
        <v>843</v>
      </c>
    </row>
    <row r="966" spans="1:2" ht="15">
      <c r="A966" s="6" t="s">
        <v>844</v>
      </c>
      <c r="B966" s="3" t="s">
        <v>845</v>
      </c>
    </row>
    <row r="967" spans="1:2" ht="15">
      <c r="A967" s="6" t="s">
        <v>846</v>
      </c>
      <c r="B967" s="3" t="s">
        <v>847</v>
      </c>
    </row>
    <row r="968" spans="1:2" ht="15">
      <c r="A968" s="6" t="s">
        <v>848</v>
      </c>
      <c r="B968" s="3" t="s">
        <v>849</v>
      </c>
    </row>
    <row r="969" spans="1:2" ht="15">
      <c r="A969" s="6" t="s">
        <v>850</v>
      </c>
      <c r="B969" s="3" t="s">
        <v>851</v>
      </c>
    </row>
    <row r="970" spans="1:2" ht="15">
      <c r="A970" s="6" t="s">
        <v>852</v>
      </c>
      <c r="B970" s="3" t="s">
        <v>853</v>
      </c>
    </row>
    <row r="971" spans="1:2" ht="15">
      <c r="A971" s="6" t="s">
        <v>854</v>
      </c>
      <c r="B971" s="3" t="s">
        <v>855</v>
      </c>
    </row>
    <row r="972" spans="1:2" ht="15">
      <c r="A972" s="6" t="s">
        <v>856</v>
      </c>
      <c r="B972" s="3" t="s">
        <v>857</v>
      </c>
    </row>
    <row r="973" spans="1:2" ht="15">
      <c r="A973" s="6" t="s">
        <v>858</v>
      </c>
      <c r="B973" s="3" t="s">
        <v>859</v>
      </c>
    </row>
    <row r="974" spans="1:2" ht="15">
      <c r="A974" s="6" t="s">
        <v>860</v>
      </c>
      <c r="B974" s="3" t="s">
        <v>861</v>
      </c>
    </row>
    <row r="975" spans="1:2" ht="15">
      <c r="A975" s="6" t="s">
        <v>862</v>
      </c>
      <c r="B975" s="3" t="s">
        <v>863</v>
      </c>
    </row>
    <row r="976" spans="1:2" ht="15">
      <c r="A976" s="6" t="s">
        <v>864</v>
      </c>
      <c r="B976" s="3" t="s">
        <v>865</v>
      </c>
    </row>
    <row r="977" spans="1:2" ht="15">
      <c r="A977" s="6" t="s">
        <v>866</v>
      </c>
      <c r="B977" s="3" t="s">
        <v>867</v>
      </c>
    </row>
    <row r="978" spans="1:2" ht="15">
      <c r="A978" s="6" t="s">
        <v>868</v>
      </c>
      <c r="B978" s="3" t="s">
        <v>869</v>
      </c>
    </row>
    <row r="979" spans="1:2" ht="15">
      <c r="A979" s="6" t="s">
        <v>870</v>
      </c>
      <c r="B979" s="3" t="s">
        <v>2063</v>
      </c>
    </row>
    <row r="980" spans="1:2" ht="15">
      <c r="A980" s="6" t="s">
        <v>871</v>
      </c>
      <c r="B980" s="3" t="s">
        <v>872</v>
      </c>
    </row>
    <row r="981" spans="1:2" ht="15">
      <c r="A981" s="6" t="s">
        <v>873</v>
      </c>
      <c r="B981" s="3" t="s">
        <v>874</v>
      </c>
    </row>
    <row r="982" spans="1:2" ht="15">
      <c r="A982" s="6" t="s">
        <v>875</v>
      </c>
      <c r="B982" s="3" t="s">
        <v>876</v>
      </c>
    </row>
    <row r="983" spans="1:2" ht="15">
      <c r="A983" s="6" t="s">
        <v>877</v>
      </c>
      <c r="B983" s="3" t="s">
        <v>878</v>
      </c>
    </row>
    <row r="984" spans="1:2" ht="15">
      <c r="A984" s="6" t="s">
        <v>879</v>
      </c>
      <c r="B984" s="3" t="s">
        <v>880</v>
      </c>
    </row>
    <row r="985" spans="1:2" ht="15">
      <c r="A985" s="6" t="s">
        <v>881</v>
      </c>
      <c r="B985" s="3" t="s">
        <v>882</v>
      </c>
    </row>
    <row r="986" spans="1:2" ht="15">
      <c r="A986" s="6" t="s">
        <v>883</v>
      </c>
      <c r="B986" s="3" t="s">
        <v>884</v>
      </c>
    </row>
    <row r="987" spans="1:2" ht="15">
      <c r="A987" s="6" t="s">
        <v>885</v>
      </c>
      <c r="B987" s="3" t="s">
        <v>886</v>
      </c>
    </row>
    <row r="988" spans="1:2" ht="15">
      <c r="A988" s="6" t="s">
        <v>887</v>
      </c>
      <c r="B988" s="3" t="s">
        <v>888</v>
      </c>
    </row>
    <row r="989" spans="1:2" ht="15">
      <c r="A989" s="6" t="s">
        <v>889</v>
      </c>
      <c r="B989" s="3" t="s">
        <v>890</v>
      </c>
    </row>
    <row r="990" spans="1:2" ht="15">
      <c r="A990" s="6" t="s">
        <v>891</v>
      </c>
      <c r="B990" s="3" t="s">
        <v>892</v>
      </c>
    </row>
    <row r="991" spans="1:2" ht="15">
      <c r="A991" s="6" t="s">
        <v>893</v>
      </c>
      <c r="B991" s="3" t="s">
        <v>894</v>
      </c>
    </row>
    <row r="992" spans="1:2" ht="15">
      <c r="A992" s="6" t="s">
        <v>895</v>
      </c>
      <c r="B992" s="3" t="s">
        <v>896</v>
      </c>
    </row>
    <row r="993" spans="1:2" ht="15">
      <c r="A993" s="6" t="s">
        <v>897</v>
      </c>
      <c r="B993" s="3" t="s">
        <v>898</v>
      </c>
    </row>
    <row r="994" spans="1:2" ht="15">
      <c r="A994" s="6" t="s">
        <v>899</v>
      </c>
      <c r="B994" s="3" t="s">
        <v>900</v>
      </c>
    </row>
    <row r="995" spans="1:2" ht="15">
      <c r="A995" s="6" t="s">
        <v>901</v>
      </c>
      <c r="B995" s="3" t="s">
        <v>902</v>
      </c>
    </row>
    <row r="996" spans="1:2" ht="15">
      <c r="A996" s="6" t="s">
        <v>903</v>
      </c>
      <c r="B996" s="3" t="s">
        <v>904</v>
      </c>
    </row>
    <row r="997" spans="1:2" ht="15">
      <c r="A997" s="6" t="s">
        <v>905</v>
      </c>
      <c r="B997" s="3" t="s">
        <v>906</v>
      </c>
    </row>
    <row r="998" spans="1:2" ht="15">
      <c r="A998" s="6" t="s">
        <v>907</v>
      </c>
      <c r="B998" s="3" t="s">
        <v>908</v>
      </c>
    </row>
    <row r="999" spans="1:2" ht="15">
      <c r="A999" s="6" t="s">
        <v>909</v>
      </c>
      <c r="B999" s="3" t="s">
        <v>910</v>
      </c>
    </row>
    <row r="1000" spans="1:2" ht="15">
      <c r="A1000" s="6" t="s">
        <v>911</v>
      </c>
      <c r="B1000" s="3" t="s">
        <v>912</v>
      </c>
    </row>
    <row r="1001" spans="1:2" ht="15">
      <c r="A1001" s="6" t="s">
        <v>913</v>
      </c>
      <c r="B1001" s="3" t="s">
        <v>914</v>
      </c>
    </row>
    <row r="1002" spans="1:2" ht="15">
      <c r="A1002" s="6" t="s">
        <v>915</v>
      </c>
      <c r="B1002" s="3" t="s">
        <v>916</v>
      </c>
    </row>
    <row r="1003" spans="1:2" ht="15">
      <c r="A1003" s="6" t="s">
        <v>917</v>
      </c>
      <c r="B1003" s="3" t="s">
        <v>918</v>
      </c>
    </row>
    <row r="1004" spans="1:2" ht="15">
      <c r="A1004" s="6" t="s">
        <v>919</v>
      </c>
      <c r="B1004" s="3" t="s">
        <v>920</v>
      </c>
    </row>
    <row r="1005" spans="1:2" ht="15">
      <c r="A1005" s="6" t="s">
        <v>921</v>
      </c>
      <c r="B1005" s="3" t="s">
        <v>922</v>
      </c>
    </row>
    <row r="1006" spans="1:2" ht="15">
      <c r="A1006" s="6" t="s">
        <v>923</v>
      </c>
      <c r="B1006" s="3" t="s">
        <v>924</v>
      </c>
    </row>
    <row r="1007" spans="1:2" ht="15">
      <c r="A1007" s="6" t="s">
        <v>925</v>
      </c>
      <c r="B1007" s="3" t="s">
        <v>926</v>
      </c>
    </row>
    <row r="1008" spans="1:2" ht="15">
      <c r="A1008" s="6" t="s">
        <v>927</v>
      </c>
      <c r="B1008" s="3" t="s">
        <v>928</v>
      </c>
    </row>
    <row r="1009" spans="1:2" ht="15">
      <c r="A1009" s="6" t="s">
        <v>929</v>
      </c>
      <c r="B1009" s="3" t="s">
        <v>930</v>
      </c>
    </row>
    <row r="1010" spans="1:2" ht="15">
      <c r="A1010" s="6" t="s">
        <v>931</v>
      </c>
      <c r="B1010" s="3" t="s">
        <v>932</v>
      </c>
    </row>
    <row r="1011" spans="1:2" ht="15">
      <c r="A1011" s="6" t="s">
        <v>933</v>
      </c>
      <c r="B1011" s="3" t="s">
        <v>934</v>
      </c>
    </row>
    <row r="1012" spans="1:2" ht="15">
      <c r="A1012" s="6" t="s">
        <v>935</v>
      </c>
      <c r="B1012" s="3" t="s">
        <v>936</v>
      </c>
    </row>
    <row r="1013" spans="1:2" ht="15">
      <c r="A1013" s="6" t="s">
        <v>937</v>
      </c>
      <c r="B1013" s="3" t="s">
        <v>938</v>
      </c>
    </row>
    <row r="1014" spans="1:2" ht="15">
      <c r="A1014" s="6" t="s">
        <v>939</v>
      </c>
      <c r="B1014" s="3" t="s">
        <v>940</v>
      </c>
    </row>
    <row r="1015" spans="1:2" ht="15">
      <c r="A1015" s="6" t="s">
        <v>941</v>
      </c>
      <c r="B1015" s="3" t="s">
        <v>942</v>
      </c>
    </row>
    <row r="1016" spans="1:2" ht="15">
      <c r="A1016" s="6" t="s">
        <v>943</v>
      </c>
      <c r="B1016" s="3" t="s">
        <v>944</v>
      </c>
    </row>
    <row r="1017" spans="1:2" ht="15">
      <c r="A1017" s="6" t="s">
        <v>945</v>
      </c>
      <c r="B1017" s="3" t="s">
        <v>946</v>
      </c>
    </row>
    <row r="1018" spans="1:2" ht="15">
      <c r="A1018" s="6" t="s">
        <v>947</v>
      </c>
      <c r="B1018" s="3" t="s">
        <v>948</v>
      </c>
    </row>
    <row r="1019" spans="1:2" ht="15">
      <c r="A1019" s="6" t="s">
        <v>949</v>
      </c>
      <c r="B1019" s="3" t="s">
        <v>950</v>
      </c>
    </row>
    <row r="1020" spans="1:2" ht="15">
      <c r="A1020" s="6" t="s">
        <v>951</v>
      </c>
      <c r="B1020" s="3" t="s">
        <v>952</v>
      </c>
    </row>
    <row r="1021" spans="1:2" ht="15">
      <c r="A1021" s="6" t="s">
        <v>953</v>
      </c>
      <c r="B1021" s="3" t="s">
        <v>954</v>
      </c>
    </row>
    <row r="1022" spans="1:2" ht="15">
      <c r="A1022" s="6" t="s">
        <v>955</v>
      </c>
      <c r="B1022" s="3" t="s">
        <v>956</v>
      </c>
    </row>
    <row r="1023" spans="1:2" ht="15">
      <c r="A1023" s="6" t="s">
        <v>957</v>
      </c>
      <c r="B1023" s="3" t="s">
        <v>958</v>
      </c>
    </row>
    <row r="1024" spans="1:2" ht="15">
      <c r="A1024" s="6" t="s">
        <v>959</v>
      </c>
      <c r="B1024" s="3" t="s">
        <v>960</v>
      </c>
    </row>
    <row r="1025" spans="1:2" ht="15">
      <c r="A1025" s="6" t="s">
        <v>961</v>
      </c>
      <c r="B1025" s="3" t="s">
        <v>962</v>
      </c>
    </row>
    <row r="1026" spans="1:2" ht="15">
      <c r="A1026" s="6" t="s">
        <v>963</v>
      </c>
      <c r="B1026" s="3" t="s">
        <v>964</v>
      </c>
    </row>
    <row r="1027" spans="1:2" ht="15">
      <c r="A1027" s="6" t="s">
        <v>965</v>
      </c>
      <c r="B1027" s="3" t="s">
        <v>966</v>
      </c>
    </row>
    <row r="1028" spans="1:2" ht="15">
      <c r="A1028" s="6" t="s">
        <v>967</v>
      </c>
      <c r="B1028" s="3" t="s">
        <v>968</v>
      </c>
    </row>
    <row r="1029" spans="1:2" ht="15">
      <c r="A1029" s="6" t="s">
        <v>969</v>
      </c>
      <c r="B1029" s="3" t="s">
        <v>970</v>
      </c>
    </row>
    <row r="1030" spans="1:2" ht="15">
      <c r="A1030" s="6" t="s">
        <v>971</v>
      </c>
      <c r="B1030" s="3" t="s">
        <v>972</v>
      </c>
    </row>
    <row r="1031" spans="1:2" ht="15">
      <c r="A1031" s="6" t="s">
        <v>973</v>
      </c>
      <c r="B1031" s="3" t="s">
        <v>974</v>
      </c>
    </row>
    <row r="1032" spans="1:2" ht="15">
      <c r="A1032" s="6" t="s">
        <v>975</v>
      </c>
      <c r="B1032" s="3" t="s">
        <v>976</v>
      </c>
    </row>
    <row r="1033" spans="1:2" ht="15">
      <c r="A1033" s="6" t="s">
        <v>977</v>
      </c>
      <c r="B1033" s="3" t="s">
        <v>978</v>
      </c>
    </row>
    <row r="1034" spans="1:2" ht="15">
      <c r="A1034" s="6" t="s">
        <v>979</v>
      </c>
      <c r="B1034" s="3" t="s">
        <v>980</v>
      </c>
    </row>
    <row r="1035" spans="1:2" ht="15">
      <c r="A1035" s="6" t="s">
        <v>981</v>
      </c>
      <c r="B1035" s="3" t="s">
        <v>982</v>
      </c>
    </row>
    <row r="1036" spans="1:2" ht="15">
      <c r="A1036" s="6" t="s">
        <v>983</v>
      </c>
      <c r="B1036" s="3" t="s">
        <v>984</v>
      </c>
    </row>
    <row r="1037" spans="1:2" ht="15">
      <c r="A1037" s="6" t="s">
        <v>985</v>
      </c>
      <c r="B1037" s="3" t="s">
        <v>986</v>
      </c>
    </row>
    <row r="1038" spans="1:2" ht="15">
      <c r="A1038" s="6" t="s">
        <v>987</v>
      </c>
      <c r="B1038" s="3" t="s">
        <v>988</v>
      </c>
    </row>
    <row r="1039" spans="1:2" ht="15">
      <c r="A1039" s="6" t="s">
        <v>989</v>
      </c>
      <c r="B1039" s="3" t="s">
        <v>990</v>
      </c>
    </row>
    <row r="1040" spans="1:2" ht="15">
      <c r="A1040" s="6" t="s">
        <v>991</v>
      </c>
      <c r="B1040" s="3" t="s">
        <v>992</v>
      </c>
    </row>
    <row r="1041" spans="1:2" ht="15">
      <c r="A1041" s="6" t="s">
        <v>993</v>
      </c>
      <c r="B1041" s="3" t="s">
        <v>994</v>
      </c>
    </row>
    <row r="1042" spans="1:2" ht="15">
      <c r="A1042" s="6" t="s">
        <v>995</v>
      </c>
      <c r="B1042" s="3" t="s">
        <v>996</v>
      </c>
    </row>
    <row r="1043" spans="1:2" ht="15">
      <c r="A1043" s="6" t="s">
        <v>997</v>
      </c>
      <c r="B1043" s="3" t="s">
        <v>998</v>
      </c>
    </row>
    <row r="1044" spans="1:2" ht="15">
      <c r="A1044" s="6" t="s">
        <v>999</v>
      </c>
      <c r="B1044" s="3" t="s">
        <v>1000</v>
      </c>
    </row>
    <row r="1045" spans="1:2" ht="15">
      <c r="A1045" s="6" t="s">
        <v>1001</v>
      </c>
      <c r="B1045" s="3" t="s">
        <v>1002</v>
      </c>
    </row>
    <row r="1046" spans="1:2" ht="15">
      <c r="A1046" s="6" t="s">
        <v>1003</v>
      </c>
      <c r="B1046" s="3" t="s">
        <v>1004</v>
      </c>
    </row>
    <row r="1047" spans="1:2" ht="15">
      <c r="A1047" s="6" t="s">
        <v>1005</v>
      </c>
      <c r="B1047" s="3" t="s">
        <v>1006</v>
      </c>
    </row>
    <row r="1048" spans="1:2" ht="15">
      <c r="A1048" s="6" t="s">
        <v>1007</v>
      </c>
      <c r="B1048" s="3" t="s">
        <v>1008</v>
      </c>
    </row>
    <row r="1049" spans="1:2" ht="15">
      <c r="A1049" s="6" t="s">
        <v>1009</v>
      </c>
      <c r="B1049" s="3" t="s">
        <v>1010</v>
      </c>
    </row>
    <row r="1050" spans="1:2" ht="15">
      <c r="A1050" s="6" t="s">
        <v>1011</v>
      </c>
      <c r="B1050" s="3" t="s">
        <v>1012</v>
      </c>
    </row>
    <row r="1051" spans="1:2" ht="15">
      <c r="A1051" s="6" t="s">
        <v>1013</v>
      </c>
      <c r="B1051" s="3" t="s">
        <v>1014</v>
      </c>
    </row>
    <row r="1052" spans="1:2" ht="15">
      <c r="A1052" s="6" t="s">
        <v>1015</v>
      </c>
      <c r="B1052" s="3" t="s">
        <v>1016</v>
      </c>
    </row>
    <row r="1053" spans="1:2" ht="15">
      <c r="A1053" s="6" t="s">
        <v>1017</v>
      </c>
      <c r="B1053" s="3" t="s">
        <v>1018</v>
      </c>
    </row>
    <row r="1054" spans="1:2" ht="15">
      <c r="A1054" s="6" t="s">
        <v>1019</v>
      </c>
      <c r="B1054" s="3" t="s">
        <v>1020</v>
      </c>
    </row>
    <row r="1055" spans="1:2" ht="15">
      <c r="A1055" s="6" t="s">
        <v>1021</v>
      </c>
      <c r="B1055" s="3" t="s">
        <v>1022</v>
      </c>
    </row>
    <row r="1056" spans="1:2" ht="15">
      <c r="A1056" s="6" t="s">
        <v>1023</v>
      </c>
      <c r="B1056" s="3" t="s">
        <v>1024</v>
      </c>
    </row>
    <row r="1057" spans="1:2" ht="15">
      <c r="A1057" s="6" t="s">
        <v>1025</v>
      </c>
      <c r="B1057" s="3" t="s">
        <v>1026</v>
      </c>
    </row>
    <row r="1058" spans="1:2" ht="15">
      <c r="A1058" s="6" t="s">
        <v>1027</v>
      </c>
      <c r="B1058" s="3" t="s">
        <v>1028</v>
      </c>
    </row>
    <row r="1059" spans="1:2" ht="15">
      <c r="A1059" s="6" t="s">
        <v>1029</v>
      </c>
      <c r="B1059" s="3" t="s">
        <v>1030</v>
      </c>
    </row>
    <row r="1060" spans="1:2" ht="15">
      <c r="A1060" s="6" t="s">
        <v>1031</v>
      </c>
      <c r="B1060" s="3" t="s">
        <v>1032</v>
      </c>
    </row>
    <row r="1061" spans="1:2" ht="15">
      <c r="A1061" s="6" t="s">
        <v>1033</v>
      </c>
      <c r="B1061" s="3" t="s">
        <v>1034</v>
      </c>
    </row>
    <row r="1062" spans="1:2" ht="15">
      <c r="A1062" s="6" t="s">
        <v>1035</v>
      </c>
      <c r="B1062" s="3" t="s">
        <v>1036</v>
      </c>
    </row>
    <row r="1063" spans="1:2" ht="15">
      <c r="A1063" s="6" t="s">
        <v>1037</v>
      </c>
      <c r="B1063" s="3" t="s">
        <v>1038</v>
      </c>
    </row>
    <row r="1064" spans="1:2" ht="15">
      <c r="A1064" s="6" t="s">
        <v>1039</v>
      </c>
      <c r="B1064" s="3" t="s">
        <v>1040</v>
      </c>
    </row>
    <row r="1065" spans="1:2" ht="15">
      <c r="A1065" s="6" t="s">
        <v>1041</v>
      </c>
      <c r="B1065" s="3" t="s">
        <v>1042</v>
      </c>
    </row>
    <row r="1066" spans="1:2" ht="15">
      <c r="A1066" s="6" t="s">
        <v>1043</v>
      </c>
      <c r="B1066" s="3" t="s">
        <v>1044</v>
      </c>
    </row>
    <row r="1067" spans="1:2" ht="15">
      <c r="A1067" s="6" t="s">
        <v>1045</v>
      </c>
      <c r="B1067" s="3" t="s">
        <v>1046</v>
      </c>
    </row>
    <row r="1068" spans="1:2" ht="15">
      <c r="A1068" s="6" t="s">
        <v>1047</v>
      </c>
      <c r="B1068" s="3" t="s">
        <v>1048</v>
      </c>
    </row>
    <row r="1069" spans="1:2" ht="15">
      <c r="A1069" s="6" t="s">
        <v>1049</v>
      </c>
      <c r="B1069" s="3" t="s">
        <v>1050</v>
      </c>
    </row>
    <row r="1070" spans="1:2" ht="15">
      <c r="A1070" s="6" t="s">
        <v>1051</v>
      </c>
      <c r="B1070" s="3" t="s">
        <v>1052</v>
      </c>
    </row>
    <row r="1071" spans="1:2" ht="15">
      <c r="A1071" s="6" t="s">
        <v>1053</v>
      </c>
      <c r="B1071" s="3" t="s">
        <v>1054</v>
      </c>
    </row>
    <row r="1072" spans="1:2" ht="15">
      <c r="A1072" s="6" t="s">
        <v>1055</v>
      </c>
      <c r="B1072" s="3" t="s">
        <v>1056</v>
      </c>
    </row>
    <row r="1073" spans="1:2" ht="15">
      <c r="A1073" s="6" t="s">
        <v>1057</v>
      </c>
      <c r="B1073" s="3" t="s">
        <v>1058</v>
      </c>
    </row>
    <row r="1074" spans="1:2" ht="15">
      <c r="A1074" s="6" t="s">
        <v>1059</v>
      </c>
      <c r="B1074" s="3" t="s">
        <v>1060</v>
      </c>
    </row>
    <row r="1075" spans="1:2" ht="15">
      <c r="A1075" s="6" t="s">
        <v>1061</v>
      </c>
      <c r="B1075" s="3" t="s">
        <v>1062</v>
      </c>
    </row>
    <row r="1076" spans="1:2" ht="15">
      <c r="A1076" s="6" t="s">
        <v>1063</v>
      </c>
      <c r="B1076" s="3" t="s">
        <v>1064</v>
      </c>
    </row>
    <row r="1077" spans="1:2" ht="15">
      <c r="A1077" s="6" t="s">
        <v>1065</v>
      </c>
      <c r="B1077" s="3" t="s">
        <v>1066</v>
      </c>
    </row>
    <row r="1078" spans="1:2" ht="15">
      <c r="A1078" s="6" t="s">
        <v>1067</v>
      </c>
      <c r="B1078" s="3" t="s">
        <v>1068</v>
      </c>
    </row>
    <row r="1079" spans="1:2" ht="15">
      <c r="A1079" s="6" t="s">
        <v>1069</v>
      </c>
      <c r="B1079" s="3" t="s">
        <v>1070</v>
      </c>
    </row>
    <row r="1080" spans="1:2" ht="15">
      <c r="A1080" s="6" t="s">
        <v>1071</v>
      </c>
      <c r="B1080" s="3" t="s">
        <v>1072</v>
      </c>
    </row>
    <row r="1081" spans="1:2" ht="15">
      <c r="A1081" s="6" t="s">
        <v>1073</v>
      </c>
      <c r="B1081" s="3" t="s">
        <v>1074</v>
      </c>
    </row>
    <row r="1082" spans="1:2" ht="15">
      <c r="A1082" s="6" t="s">
        <v>1075</v>
      </c>
      <c r="B1082" s="3" t="s">
        <v>1076</v>
      </c>
    </row>
    <row r="1083" spans="1:2" ht="15">
      <c r="A1083" s="6" t="s">
        <v>1077</v>
      </c>
      <c r="B1083" s="3" t="s">
        <v>1078</v>
      </c>
    </row>
    <row r="1084" spans="1:2" ht="15">
      <c r="A1084" s="6" t="s">
        <v>1079</v>
      </c>
      <c r="B1084" s="3" t="s">
        <v>1080</v>
      </c>
    </row>
    <row r="1085" spans="1:2" ht="15">
      <c r="A1085" s="6" t="s">
        <v>1081</v>
      </c>
      <c r="B1085" s="3" t="s">
        <v>1082</v>
      </c>
    </row>
    <row r="1086" spans="1:2" ht="15">
      <c r="A1086" s="6" t="s">
        <v>1083</v>
      </c>
      <c r="B1086" s="3" t="s">
        <v>1084</v>
      </c>
    </row>
    <row r="1087" spans="1:2" ht="15">
      <c r="A1087" s="6" t="s">
        <v>1085</v>
      </c>
      <c r="B1087" s="3" t="s">
        <v>1086</v>
      </c>
    </row>
    <row r="1088" spans="1:2" ht="15">
      <c r="A1088" s="6" t="s">
        <v>1087</v>
      </c>
      <c r="B1088" s="3" t="s">
        <v>1088</v>
      </c>
    </row>
    <row r="1089" spans="1:2" ht="15">
      <c r="A1089" s="6" t="s">
        <v>1089</v>
      </c>
      <c r="B1089" s="3" t="s">
        <v>1090</v>
      </c>
    </row>
    <row r="1090" spans="1:2" ht="15">
      <c r="A1090" s="6" t="s">
        <v>1091</v>
      </c>
      <c r="B1090" s="3" t="s">
        <v>1092</v>
      </c>
    </row>
    <row r="1091" spans="1:2" ht="15">
      <c r="A1091" s="6" t="s">
        <v>1093</v>
      </c>
      <c r="B1091" s="3" t="s">
        <v>1094</v>
      </c>
    </row>
    <row r="1092" spans="1:2" ht="15">
      <c r="A1092" s="6" t="s">
        <v>1095</v>
      </c>
      <c r="B1092" s="3" t="s">
        <v>1096</v>
      </c>
    </row>
    <row r="1093" spans="1:2" ht="15">
      <c r="A1093" s="6" t="s">
        <v>1097</v>
      </c>
      <c r="B1093" s="3" t="s">
        <v>1098</v>
      </c>
    </row>
    <row r="1094" spans="1:2" ht="15">
      <c r="A1094" s="6" t="s">
        <v>1099</v>
      </c>
      <c r="B1094" s="3" t="s">
        <v>1100</v>
      </c>
    </row>
    <row r="1095" spans="1:2" ht="15">
      <c r="A1095" s="6" t="s">
        <v>1101</v>
      </c>
      <c r="B1095" s="3" t="s">
        <v>1102</v>
      </c>
    </row>
    <row r="1096" spans="1:2" ht="15">
      <c r="A1096" s="6" t="s">
        <v>1103</v>
      </c>
      <c r="B1096" s="3" t="s">
        <v>1104</v>
      </c>
    </row>
    <row r="1097" spans="1:2" ht="15">
      <c r="A1097" s="6" t="s">
        <v>1105</v>
      </c>
      <c r="B1097" s="3" t="s">
        <v>1106</v>
      </c>
    </row>
    <row r="1098" spans="1:2" ht="15">
      <c r="A1098" s="6" t="s">
        <v>1107</v>
      </c>
      <c r="B1098" s="3" t="s">
        <v>1108</v>
      </c>
    </row>
    <row r="1099" spans="1:2" ht="15">
      <c r="A1099" s="6" t="s">
        <v>1109</v>
      </c>
      <c r="B1099" s="3" t="s">
        <v>1110</v>
      </c>
    </row>
    <row r="1100" spans="1:2" ht="15">
      <c r="A1100" s="6" t="s">
        <v>1111</v>
      </c>
      <c r="B1100" s="3" t="s">
        <v>1112</v>
      </c>
    </row>
    <row r="1101" spans="1:2" ht="15">
      <c r="A1101" s="6" t="s">
        <v>1113</v>
      </c>
      <c r="B1101" s="3" t="s">
        <v>1114</v>
      </c>
    </row>
    <row r="1102" spans="1:2" ht="15">
      <c r="A1102" s="6" t="s">
        <v>1115</v>
      </c>
      <c r="B1102" s="3" t="s">
        <v>1116</v>
      </c>
    </row>
    <row r="1103" spans="1:2" ht="15">
      <c r="A1103" s="6" t="s">
        <v>1117</v>
      </c>
      <c r="B1103" s="3" t="s">
        <v>1895</v>
      </c>
    </row>
    <row r="1104" spans="1:2" ht="15">
      <c r="A1104" s="6" t="s">
        <v>1118</v>
      </c>
      <c r="B1104" s="3" t="s">
        <v>1119</v>
      </c>
    </row>
    <row r="1105" spans="1:2" ht="15">
      <c r="A1105" s="6" t="s">
        <v>1120</v>
      </c>
      <c r="B1105" s="3" t="s">
        <v>1121</v>
      </c>
    </row>
    <row r="1106" spans="1:2" ht="15">
      <c r="A1106" s="6" t="s">
        <v>1122</v>
      </c>
      <c r="B1106" s="3" t="s">
        <v>1123</v>
      </c>
    </row>
    <row r="1107" spans="1:2" ht="15">
      <c r="A1107" s="6" t="s">
        <v>1124</v>
      </c>
      <c r="B1107" s="3" t="s">
        <v>1125</v>
      </c>
    </row>
    <row r="1108" spans="1:2" ht="15">
      <c r="A1108" s="6" t="s">
        <v>1126</v>
      </c>
      <c r="B1108" s="3" t="s">
        <v>1127</v>
      </c>
    </row>
    <row r="1109" spans="1:2" ht="15">
      <c r="A1109" s="6" t="s">
        <v>1128</v>
      </c>
      <c r="B1109" s="3" t="s">
        <v>1129</v>
      </c>
    </row>
    <row r="1110" spans="1:2" ht="15">
      <c r="A1110" s="6" t="s">
        <v>1130</v>
      </c>
      <c r="B1110" s="3" t="s">
        <v>1131</v>
      </c>
    </row>
    <row r="1111" spans="1:2" ht="15">
      <c r="A1111" s="6" t="s">
        <v>1132</v>
      </c>
      <c r="B1111" s="3" t="s">
        <v>1133</v>
      </c>
    </row>
    <row r="1112" spans="1:2" ht="15">
      <c r="A1112" s="6" t="s">
        <v>1134</v>
      </c>
      <c r="B1112" s="3" t="s">
        <v>1022</v>
      </c>
    </row>
    <row r="1113" spans="1:2" ht="15">
      <c r="A1113" s="6" t="s">
        <v>1135</v>
      </c>
      <c r="B1113" s="3" t="s">
        <v>1136</v>
      </c>
    </row>
    <row r="1114" spans="1:2" ht="15">
      <c r="A1114" s="6" t="s">
        <v>1137</v>
      </c>
      <c r="B1114" s="3" t="s">
        <v>1138</v>
      </c>
    </row>
    <row r="1115" spans="1:2" ht="15">
      <c r="A1115" s="6" t="s">
        <v>1139</v>
      </c>
      <c r="B1115" s="3" t="s">
        <v>1140</v>
      </c>
    </row>
    <row r="1116" spans="1:2" ht="15">
      <c r="A1116" s="6" t="s">
        <v>1141</v>
      </c>
      <c r="B1116" s="3" t="s">
        <v>1142</v>
      </c>
    </row>
    <row r="1117" spans="1:2" ht="15">
      <c r="A1117" s="6" t="s">
        <v>1143</v>
      </c>
      <c r="B1117" s="3" t="s">
        <v>1144</v>
      </c>
    </row>
    <row r="1118" spans="1:2" ht="15">
      <c r="A1118" s="6" t="s">
        <v>1145</v>
      </c>
      <c r="B1118" s="3" t="s">
        <v>1146</v>
      </c>
    </row>
    <row r="1119" spans="1:2" ht="15">
      <c r="A1119" s="6" t="s">
        <v>1147</v>
      </c>
      <c r="B1119" s="3" t="s">
        <v>1148</v>
      </c>
    </row>
    <row r="1120" spans="1:2" ht="15">
      <c r="A1120" s="6" t="s">
        <v>1149</v>
      </c>
      <c r="B1120" s="3" t="s">
        <v>1150</v>
      </c>
    </row>
    <row r="1121" spans="1:2" ht="15">
      <c r="A1121" s="6" t="s">
        <v>1151</v>
      </c>
      <c r="B1121" s="3" t="s">
        <v>1152</v>
      </c>
    </row>
    <row r="1122" spans="1:2" ht="15">
      <c r="A1122" s="6" t="s">
        <v>1153</v>
      </c>
      <c r="B1122" s="3" t="s">
        <v>1154</v>
      </c>
    </row>
    <row r="1123" spans="1:2" ht="15">
      <c r="A1123" s="6" t="s">
        <v>1155</v>
      </c>
      <c r="B1123" s="3" t="s">
        <v>1156</v>
      </c>
    </row>
    <row r="1124" spans="1:2" ht="15">
      <c r="A1124" s="6" t="s">
        <v>1157</v>
      </c>
      <c r="B1124" s="3" t="s">
        <v>1158</v>
      </c>
    </row>
    <row r="1125" spans="1:2" ht="15">
      <c r="A1125" s="6" t="s">
        <v>1159</v>
      </c>
      <c r="B1125" s="3" t="s">
        <v>1160</v>
      </c>
    </row>
    <row r="1126" spans="1:2" ht="15">
      <c r="A1126" s="6" t="s">
        <v>1161</v>
      </c>
      <c r="B1126" s="3" t="s">
        <v>1162</v>
      </c>
    </row>
    <row r="1127" spans="1:2" ht="15">
      <c r="A1127" s="6" t="s">
        <v>1163</v>
      </c>
      <c r="B1127" s="3" t="s">
        <v>1164</v>
      </c>
    </row>
    <row r="1128" spans="1:2" ht="15">
      <c r="A1128" s="6" t="s">
        <v>1165</v>
      </c>
      <c r="B1128" s="3" t="s">
        <v>1166</v>
      </c>
    </row>
    <row r="1129" spans="1:2" ht="15">
      <c r="A1129" s="6" t="s">
        <v>1167</v>
      </c>
      <c r="B1129" s="3" t="s">
        <v>1168</v>
      </c>
    </row>
    <row r="1130" spans="1:2" ht="15">
      <c r="A1130" s="6" t="s">
        <v>1169</v>
      </c>
      <c r="B1130" s="3" t="s">
        <v>1170</v>
      </c>
    </row>
    <row r="1131" spans="1:2" ht="15">
      <c r="A1131" s="6" t="s">
        <v>1171</v>
      </c>
      <c r="B1131" s="3" t="s">
        <v>1172</v>
      </c>
    </row>
    <row r="1132" spans="1:2" ht="26.25">
      <c r="A1132" s="6" t="s">
        <v>1173</v>
      </c>
      <c r="B1132" s="3" t="s">
        <v>1174</v>
      </c>
    </row>
    <row r="1133" spans="1:2" ht="15">
      <c r="A1133" s="6" t="s">
        <v>1175</v>
      </c>
      <c r="B1133" s="3" t="s">
        <v>1176</v>
      </c>
    </row>
    <row r="1134" spans="1:2" ht="15">
      <c r="A1134" s="6" t="s">
        <v>1177</v>
      </c>
      <c r="B1134" s="3" t="s">
        <v>1178</v>
      </c>
    </row>
    <row r="1135" spans="1:2" ht="15">
      <c r="A1135" s="6" t="s">
        <v>1179</v>
      </c>
      <c r="B1135" s="3" t="s">
        <v>1180</v>
      </c>
    </row>
    <row r="1136" spans="1:2" ht="15">
      <c r="A1136" s="6" t="s">
        <v>1181</v>
      </c>
      <c r="B1136" s="3" t="s">
        <v>1182</v>
      </c>
    </row>
    <row r="1137" spans="1:2" ht="15">
      <c r="A1137" s="6" t="s">
        <v>1183</v>
      </c>
      <c r="B1137" s="3" t="s">
        <v>1184</v>
      </c>
    </row>
    <row r="1138" spans="1:2" ht="15">
      <c r="A1138" s="6" t="s">
        <v>1185</v>
      </c>
      <c r="B1138" s="3" t="s">
        <v>1186</v>
      </c>
    </row>
    <row r="1139" spans="1:2" ht="15">
      <c r="A1139" s="6" t="s">
        <v>1187</v>
      </c>
      <c r="B1139" s="3" t="s">
        <v>1188</v>
      </c>
    </row>
    <row r="1140" spans="1:2" ht="15">
      <c r="A1140" s="6" t="s">
        <v>1189</v>
      </c>
      <c r="B1140" s="3" t="s">
        <v>1190</v>
      </c>
    </row>
    <row r="1141" spans="1:2" ht="15">
      <c r="A1141" s="6" t="s">
        <v>1191</v>
      </c>
      <c r="B1141" s="3" t="s">
        <v>1192</v>
      </c>
    </row>
    <row r="1142" spans="1:2" ht="15">
      <c r="A1142" s="6" t="s">
        <v>1193</v>
      </c>
      <c r="B1142" s="3" t="s">
        <v>1194</v>
      </c>
    </row>
    <row r="1143" spans="1:2" ht="15">
      <c r="A1143" s="6" t="s">
        <v>1195</v>
      </c>
      <c r="B1143" s="3" t="s">
        <v>1196</v>
      </c>
    </row>
    <row r="1144" spans="1:2" ht="15">
      <c r="A1144" s="6" t="s">
        <v>1197</v>
      </c>
      <c r="B1144" s="3" t="s">
        <v>1198</v>
      </c>
    </row>
    <row r="1145" spans="1:2" ht="15">
      <c r="A1145" s="6" t="s">
        <v>1199</v>
      </c>
      <c r="B1145" s="3" t="s">
        <v>1200</v>
      </c>
    </row>
    <row r="1146" spans="1:2" ht="15">
      <c r="A1146" s="6" t="s">
        <v>1201</v>
      </c>
      <c r="B1146" s="3" t="s">
        <v>1202</v>
      </c>
    </row>
    <row r="1147" spans="1:2" ht="15">
      <c r="A1147" s="6" t="s">
        <v>1203</v>
      </c>
      <c r="B1147" s="3" t="s">
        <v>1204</v>
      </c>
    </row>
    <row r="1148" spans="1:2" ht="15">
      <c r="A1148" s="6" t="s">
        <v>1205</v>
      </c>
      <c r="B1148" s="3" t="s">
        <v>1206</v>
      </c>
    </row>
    <row r="1149" spans="1:2" ht="15">
      <c r="A1149" s="6" t="s">
        <v>1207</v>
      </c>
      <c r="B1149" s="3" t="s">
        <v>463</v>
      </c>
    </row>
    <row r="1150" spans="1:2" ht="15">
      <c r="A1150" s="6" t="s">
        <v>1208</v>
      </c>
      <c r="B1150" s="3" t="s">
        <v>1209</v>
      </c>
    </row>
    <row r="1151" spans="1:2" ht="15">
      <c r="A1151" s="6" t="s">
        <v>1210</v>
      </c>
      <c r="B1151" s="3" t="s">
        <v>1211</v>
      </c>
    </row>
    <row r="1152" spans="1:2" ht="15">
      <c r="A1152" s="6" t="s">
        <v>1212</v>
      </c>
      <c r="B1152" s="3" t="s">
        <v>1213</v>
      </c>
    </row>
    <row r="1153" spans="1:2" ht="15">
      <c r="A1153" s="6" t="s">
        <v>1214</v>
      </c>
      <c r="B1153" s="3" t="s">
        <v>1215</v>
      </c>
    </row>
    <row r="1154" spans="1:2" ht="15">
      <c r="A1154" s="6" t="s">
        <v>1216</v>
      </c>
      <c r="B1154" s="3" t="s">
        <v>1217</v>
      </c>
    </row>
    <row r="1155" spans="1:2" ht="15">
      <c r="A1155" s="6" t="s">
        <v>1218</v>
      </c>
      <c r="B1155" s="3" t="s">
        <v>1219</v>
      </c>
    </row>
    <row r="1156" spans="1:2" ht="15">
      <c r="A1156" s="6" t="s">
        <v>1220</v>
      </c>
      <c r="B1156" s="3" t="s">
        <v>853</v>
      </c>
    </row>
    <row r="1157" spans="1:2" ht="15">
      <c r="A1157" s="6" t="s">
        <v>1221</v>
      </c>
      <c r="B1157" s="3" t="s">
        <v>1222</v>
      </c>
    </row>
    <row r="1158" spans="1:2" ht="15">
      <c r="A1158" s="6" t="s">
        <v>1223</v>
      </c>
      <c r="B1158" s="3" t="s">
        <v>1224</v>
      </c>
    </row>
    <row r="1159" spans="1:2" ht="15">
      <c r="A1159" s="6" t="s">
        <v>1225</v>
      </c>
      <c r="B1159" s="3" t="s">
        <v>1226</v>
      </c>
    </row>
    <row r="1160" spans="1:2" ht="15">
      <c r="A1160" s="6" t="s">
        <v>1227</v>
      </c>
      <c r="B1160" s="3" t="s">
        <v>1228</v>
      </c>
    </row>
    <row r="1161" spans="1:2" ht="15">
      <c r="A1161" s="6" t="s">
        <v>1229</v>
      </c>
      <c r="B1161" s="3" t="s">
        <v>1230</v>
      </c>
    </row>
    <row r="1162" spans="1:2" ht="15">
      <c r="A1162" s="6" t="s">
        <v>1231</v>
      </c>
      <c r="B1162" s="3" t="s">
        <v>1232</v>
      </c>
    </row>
    <row r="1163" spans="1:2" ht="15">
      <c r="A1163" s="6" t="s">
        <v>1233</v>
      </c>
      <c r="B1163" s="3" t="s">
        <v>1234</v>
      </c>
    </row>
    <row r="1164" spans="1:2" ht="15">
      <c r="A1164" s="6" t="s">
        <v>1235</v>
      </c>
      <c r="B1164" s="3" t="s">
        <v>1236</v>
      </c>
    </row>
    <row r="1165" spans="1:2" ht="15">
      <c r="A1165" s="6" t="s">
        <v>1237</v>
      </c>
      <c r="B1165" s="3" t="s">
        <v>1238</v>
      </c>
    </row>
    <row r="1166" spans="1:2" ht="15">
      <c r="A1166" s="6" t="s">
        <v>1239</v>
      </c>
      <c r="B1166" s="3" t="s">
        <v>1240</v>
      </c>
    </row>
    <row r="1167" spans="1:2" ht="15">
      <c r="A1167" s="6" t="s">
        <v>1241</v>
      </c>
      <c r="B1167" s="3" t="s">
        <v>1242</v>
      </c>
    </row>
    <row r="1168" spans="1:2" ht="15">
      <c r="A1168" s="6" t="s">
        <v>1243</v>
      </c>
      <c r="B1168" s="3" t="s">
        <v>1244</v>
      </c>
    </row>
    <row r="1169" spans="1:2" ht="15">
      <c r="A1169" s="6" t="s">
        <v>1245</v>
      </c>
      <c r="B1169" s="3" t="s">
        <v>1246</v>
      </c>
    </row>
    <row r="1170" spans="1:2" ht="15">
      <c r="A1170" s="6" t="s">
        <v>1247</v>
      </c>
      <c r="B1170" s="3" t="s">
        <v>1248</v>
      </c>
    </row>
    <row r="1171" spans="1:2" ht="15">
      <c r="A1171" s="6" t="s">
        <v>1249</v>
      </c>
      <c r="B1171" s="3" t="s">
        <v>1250</v>
      </c>
    </row>
    <row r="1172" spans="1:2" ht="15">
      <c r="A1172" s="6" t="s">
        <v>1251</v>
      </c>
      <c r="B1172" s="3" t="s">
        <v>1252</v>
      </c>
    </row>
    <row r="1173" spans="1:2" ht="15">
      <c r="A1173" s="6" t="s">
        <v>1253</v>
      </c>
      <c r="B1173" s="3" t="s">
        <v>1254</v>
      </c>
    </row>
    <row r="1174" spans="1:2" ht="15">
      <c r="A1174" s="6" t="s">
        <v>1255</v>
      </c>
      <c r="B1174" s="3" t="s">
        <v>1623</v>
      </c>
    </row>
    <row r="1175" spans="1:2" ht="15">
      <c r="A1175" s="6" t="s">
        <v>1256</v>
      </c>
      <c r="B1175" s="3" t="s">
        <v>1257</v>
      </c>
    </row>
    <row r="1176" spans="1:2" ht="15">
      <c r="A1176" s="6" t="s">
        <v>1258</v>
      </c>
      <c r="B1176" s="3" t="s">
        <v>1259</v>
      </c>
    </row>
    <row r="1177" spans="1:2" ht="15">
      <c r="A1177" s="6" t="s">
        <v>1260</v>
      </c>
      <c r="B1177" s="3" t="s">
        <v>1261</v>
      </c>
    </row>
    <row r="1178" spans="1:2" ht="15">
      <c r="A1178" s="6" t="s">
        <v>1262</v>
      </c>
      <c r="B1178" s="3" t="s">
        <v>1263</v>
      </c>
    </row>
    <row r="1179" spans="1:2" ht="15">
      <c r="A1179" s="6" t="s">
        <v>1264</v>
      </c>
      <c r="B1179" s="3" t="s">
        <v>1265</v>
      </c>
    </row>
    <row r="1180" spans="1:2" ht="15">
      <c r="A1180" s="6" t="s">
        <v>1266</v>
      </c>
      <c r="B1180" s="3" t="s">
        <v>1267</v>
      </c>
    </row>
    <row r="1181" spans="1:2" ht="15">
      <c r="A1181" s="6" t="s">
        <v>1268</v>
      </c>
      <c r="B1181" s="3" t="s">
        <v>1269</v>
      </c>
    </row>
    <row r="1182" spans="1:2" ht="15">
      <c r="A1182" s="6" t="s">
        <v>1270</v>
      </c>
      <c r="B1182" s="3" t="s">
        <v>1271</v>
      </c>
    </row>
    <row r="1183" spans="1:2" ht="15">
      <c r="A1183" s="6" t="s">
        <v>1272</v>
      </c>
      <c r="B1183" s="3" t="s">
        <v>1273</v>
      </c>
    </row>
    <row r="1184" spans="1:2" ht="15">
      <c r="A1184" s="6" t="s">
        <v>1274</v>
      </c>
      <c r="B1184" s="3" t="s">
        <v>1275</v>
      </c>
    </row>
    <row r="1185" spans="1:2" ht="15">
      <c r="A1185" s="6" t="s">
        <v>1276</v>
      </c>
      <c r="B1185" s="3" t="s">
        <v>1277</v>
      </c>
    </row>
    <row r="1186" spans="1:2" ht="15">
      <c r="A1186" s="6" t="s">
        <v>1278</v>
      </c>
      <c r="B1186" s="3" t="s">
        <v>1279</v>
      </c>
    </row>
    <row r="1187" spans="1:2" ht="15">
      <c r="A1187" s="6" t="s">
        <v>1280</v>
      </c>
      <c r="B1187" s="3" t="s">
        <v>1281</v>
      </c>
    </row>
    <row r="1188" spans="1:2" ht="15">
      <c r="A1188" s="6" t="s">
        <v>1282</v>
      </c>
      <c r="B1188" s="3" t="s">
        <v>1283</v>
      </c>
    </row>
    <row r="1189" spans="1:2" ht="15">
      <c r="A1189" s="6" t="s">
        <v>1284</v>
      </c>
      <c r="B1189" s="3" t="s">
        <v>1285</v>
      </c>
    </row>
    <row r="1190" spans="1:2" ht="15">
      <c r="A1190" s="6" t="s">
        <v>1286</v>
      </c>
      <c r="B1190" s="3" t="s">
        <v>1287</v>
      </c>
    </row>
    <row r="1191" spans="1:2" ht="15">
      <c r="A1191" s="6" t="s">
        <v>1288</v>
      </c>
      <c r="B1191" s="3" t="s">
        <v>1289</v>
      </c>
    </row>
    <row r="1192" spans="1:2" ht="15">
      <c r="A1192" s="6" t="s">
        <v>1290</v>
      </c>
      <c r="B1192" s="3" t="s">
        <v>1291</v>
      </c>
    </row>
    <row r="1193" spans="1:2" ht="15">
      <c r="A1193" s="6" t="s">
        <v>1292</v>
      </c>
      <c r="B1193" s="3" t="s">
        <v>1293</v>
      </c>
    </row>
    <row r="1194" spans="1:2" ht="15">
      <c r="A1194" s="6" t="s">
        <v>1294</v>
      </c>
      <c r="B1194" s="3" t="s">
        <v>1295</v>
      </c>
    </row>
    <row r="1195" spans="1:2" ht="15">
      <c r="A1195" s="6" t="s">
        <v>1296</v>
      </c>
      <c r="B1195" s="3" t="s">
        <v>1297</v>
      </c>
    </row>
    <row r="1196" spans="1:2" ht="15">
      <c r="A1196" s="6" t="s">
        <v>1298</v>
      </c>
      <c r="B1196" s="3" t="s">
        <v>1299</v>
      </c>
    </row>
    <row r="1197" spans="1:2" ht="15">
      <c r="A1197" s="6" t="s">
        <v>1300</v>
      </c>
      <c r="B1197" s="3" t="s">
        <v>1301</v>
      </c>
    </row>
    <row r="1198" spans="1:2" ht="15">
      <c r="A1198" s="6" t="s">
        <v>1302</v>
      </c>
      <c r="B1198" s="3" t="s">
        <v>1303</v>
      </c>
    </row>
    <row r="1199" spans="1:2" ht="15">
      <c r="A1199" s="6" t="s">
        <v>1304</v>
      </c>
      <c r="B1199" s="3" t="s">
        <v>1305</v>
      </c>
    </row>
    <row r="1200" spans="1:2" ht="15">
      <c r="A1200" s="6" t="s">
        <v>1306</v>
      </c>
      <c r="B1200" s="3" t="s">
        <v>1307</v>
      </c>
    </row>
    <row r="1201" spans="1:2" ht="15">
      <c r="A1201" s="6" t="s">
        <v>1308</v>
      </c>
      <c r="B1201" s="3" t="s">
        <v>1309</v>
      </c>
    </row>
    <row r="1202" spans="1:2" ht="15">
      <c r="A1202" s="6" t="s">
        <v>1310</v>
      </c>
      <c r="B1202" s="3" t="s">
        <v>1311</v>
      </c>
    </row>
    <row r="1203" spans="1:2" ht="15">
      <c r="A1203" s="6" t="s">
        <v>1312</v>
      </c>
      <c r="B1203" s="3" t="s">
        <v>1313</v>
      </c>
    </row>
    <row r="1204" spans="1:2" ht="15">
      <c r="A1204" s="6" t="s">
        <v>1314</v>
      </c>
      <c r="B1204" s="3" t="s">
        <v>1315</v>
      </c>
    </row>
    <row r="1205" spans="1:2" ht="15">
      <c r="A1205" s="6" t="s">
        <v>1316</v>
      </c>
      <c r="B1205" s="3" t="s">
        <v>1317</v>
      </c>
    </row>
    <row r="1206" spans="1:2" ht="15">
      <c r="A1206" s="6" t="s">
        <v>1318</v>
      </c>
      <c r="B1206" s="3" t="s">
        <v>1319</v>
      </c>
    </row>
    <row r="1207" spans="1:2" ht="15">
      <c r="A1207" s="6" t="s">
        <v>1320</v>
      </c>
      <c r="B1207" s="3" t="s">
        <v>1321</v>
      </c>
    </row>
    <row r="1208" spans="1:2" ht="15">
      <c r="A1208" s="6" t="s">
        <v>1322</v>
      </c>
      <c r="B1208" s="3" t="s">
        <v>1323</v>
      </c>
    </row>
    <row r="1209" spans="1:2" ht="15">
      <c r="A1209" s="6" t="s">
        <v>1324</v>
      </c>
      <c r="B1209" s="3" t="s">
        <v>1325</v>
      </c>
    </row>
    <row r="1210" spans="1:2" ht="15">
      <c r="A1210" s="6" t="s">
        <v>1326</v>
      </c>
      <c r="B1210" s="3" t="s">
        <v>1327</v>
      </c>
    </row>
    <row r="1211" spans="1:2" ht="15">
      <c r="A1211" s="6" t="s">
        <v>1328</v>
      </c>
      <c r="B1211" s="3" t="s">
        <v>1329</v>
      </c>
    </row>
    <row r="1212" spans="1:2" ht="15">
      <c r="A1212" s="6" t="s">
        <v>1330</v>
      </c>
      <c r="B1212" s="3" t="s">
        <v>1331</v>
      </c>
    </row>
    <row r="1213" spans="1:2" ht="15">
      <c r="A1213" s="6" t="s">
        <v>1332</v>
      </c>
      <c r="B1213" s="3" t="s">
        <v>1333</v>
      </c>
    </row>
    <row r="1214" spans="1:2" ht="15">
      <c r="A1214" s="6" t="s">
        <v>1334</v>
      </c>
      <c r="B1214" s="3" t="s">
        <v>1335</v>
      </c>
    </row>
    <row r="1215" spans="1:2" ht="15">
      <c r="A1215" s="6" t="s">
        <v>1336</v>
      </c>
      <c r="B1215" s="3" t="s">
        <v>1337</v>
      </c>
    </row>
    <row r="1216" spans="1:2" ht="15">
      <c r="A1216" s="6" t="s">
        <v>1338</v>
      </c>
      <c r="B1216" s="3" t="s">
        <v>1339</v>
      </c>
    </row>
    <row r="1217" spans="1:2" ht="15">
      <c r="A1217" s="6" t="s">
        <v>1340</v>
      </c>
      <c r="B1217" s="3" t="s">
        <v>1643</v>
      </c>
    </row>
    <row r="1218" spans="1:2" ht="15">
      <c r="A1218" s="6" t="s">
        <v>1341</v>
      </c>
      <c r="B1218" s="3" t="s">
        <v>1342</v>
      </c>
    </row>
    <row r="1219" spans="1:2" ht="15">
      <c r="A1219" s="6" t="s">
        <v>1343</v>
      </c>
      <c r="B1219" s="3" t="s">
        <v>1344</v>
      </c>
    </row>
    <row r="1220" spans="1:2" ht="15">
      <c r="A1220" s="6" t="s">
        <v>1345</v>
      </c>
      <c r="B1220" s="3" t="s">
        <v>1346</v>
      </c>
    </row>
    <row r="1221" spans="1:2" ht="15">
      <c r="A1221" s="6" t="s">
        <v>1347</v>
      </c>
      <c r="B1221" s="3" t="s">
        <v>1348</v>
      </c>
    </row>
    <row r="1222" spans="1:2" ht="15">
      <c r="A1222" s="6" t="s">
        <v>1349</v>
      </c>
      <c r="B1222" s="3" t="s">
        <v>1350</v>
      </c>
    </row>
    <row r="1223" spans="1:2" ht="15">
      <c r="A1223" s="6" t="s">
        <v>1351</v>
      </c>
      <c r="B1223" s="3" t="s">
        <v>1352</v>
      </c>
    </row>
    <row r="1224" spans="1:2" ht="15">
      <c r="A1224" s="6" t="s">
        <v>1353</v>
      </c>
      <c r="B1224" s="3" t="s">
        <v>1354</v>
      </c>
    </row>
    <row r="1225" spans="1:2" ht="15">
      <c r="A1225" s="6" t="s">
        <v>1355</v>
      </c>
      <c r="B1225" s="3" t="s">
        <v>1356</v>
      </c>
    </row>
    <row r="1226" spans="1:2" ht="15">
      <c r="A1226" s="6" t="s">
        <v>1357</v>
      </c>
      <c r="B1226" s="3" t="s">
        <v>1358</v>
      </c>
    </row>
    <row r="1227" spans="1:2" ht="15">
      <c r="A1227" s="6" t="s">
        <v>1359</v>
      </c>
      <c r="B1227" s="3" t="s">
        <v>1360</v>
      </c>
    </row>
    <row r="1228" spans="1:2" ht="15">
      <c r="A1228" s="6" t="s">
        <v>1361</v>
      </c>
      <c r="B1228" s="3" t="s">
        <v>1362</v>
      </c>
    </row>
    <row r="1229" spans="1:2" ht="15">
      <c r="A1229" s="6" t="s">
        <v>1363</v>
      </c>
      <c r="B1229" s="3" t="s">
        <v>1364</v>
      </c>
    </row>
    <row r="1230" spans="1:2" ht="15">
      <c r="A1230" s="6" t="s">
        <v>1365</v>
      </c>
      <c r="B1230" s="3" t="s">
        <v>1366</v>
      </c>
    </row>
    <row r="1231" spans="1:2" ht="15">
      <c r="A1231" s="6" t="s">
        <v>1367</v>
      </c>
      <c r="B1231" s="3" t="s">
        <v>1368</v>
      </c>
    </row>
    <row r="1232" spans="1:2" ht="15">
      <c r="A1232" s="6" t="s">
        <v>1369</v>
      </c>
      <c r="B1232" s="3" t="s">
        <v>1370</v>
      </c>
    </row>
    <row r="1233" spans="1:2" ht="15">
      <c r="A1233" s="6" t="s">
        <v>1371</v>
      </c>
      <c r="B1233" s="3" t="s">
        <v>1372</v>
      </c>
    </row>
    <row r="1234" spans="1:2" ht="15">
      <c r="A1234" s="6" t="s">
        <v>1373</v>
      </c>
      <c r="B1234" s="3" t="s">
        <v>1374</v>
      </c>
    </row>
    <row r="1235" spans="1:2" ht="15">
      <c r="A1235" s="6" t="s">
        <v>1375</v>
      </c>
      <c r="B1235" s="3" t="s">
        <v>1376</v>
      </c>
    </row>
    <row r="1236" spans="1:2" ht="15">
      <c r="A1236" s="6" t="s">
        <v>1377</v>
      </c>
      <c r="B1236" s="3" t="s">
        <v>1378</v>
      </c>
    </row>
    <row r="1237" spans="1:2" ht="15">
      <c r="A1237" s="6" t="s">
        <v>1379</v>
      </c>
      <c r="B1237" s="3" t="s">
        <v>1380</v>
      </c>
    </row>
    <row r="1238" spans="1:2" ht="15">
      <c r="A1238" s="6" t="s">
        <v>1381</v>
      </c>
      <c r="B1238" s="3" t="s">
        <v>1382</v>
      </c>
    </row>
    <row r="1239" spans="1:2" ht="15">
      <c r="A1239" s="6" t="s">
        <v>1383</v>
      </c>
      <c r="B1239" s="3" t="s">
        <v>1384</v>
      </c>
    </row>
    <row r="1240" spans="1:2" ht="15">
      <c r="A1240" s="6" t="s">
        <v>1385</v>
      </c>
      <c r="B1240" s="3" t="s">
        <v>1386</v>
      </c>
    </row>
    <row r="1241" spans="1:2" ht="15">
      <c r="A1241" s="6" t="s">
        <v>1387</v>
      </c>
      <c r="B1241" s="3" t="s">
        <v>1388</v>
      </c>
    </row>
    <row r="1242" spans="1:2" ht="15">
      <c r="A1242" s="6" t="s">
        <v>1389</v>
      </c>
      <c r="B1242" s="3" t="s">
        <v>1390</v>
      </c>
    </row>
    <row r="1243" spans="1:2" ht="15">
      <c r="A1243" s="6" t="s">
        <v>1391</v>
      </c>
      <c r="B1243" s="3" t="s">
        <v>1392</v>
      </c>
    </row>
    <row r="1244" spans="1:2" ht="15">
      <c r="A1244" s="6" t="s">
        <v>1393</v>
      </c>
      <c r="B1244" s="3" t="s">
        <v>1394</v>
      </c>
    </row>
    <row r="1245" spans="1:2" ht="15">
      <c r="A1245" s="6" t="s">
        <v>1395</v>
      </c>
      <c r="B1245" s="3" t="s">
        <v>1396</v>
      </c>
    </row>
    <row r="1246" spans="1:2" ht="15">
      <c r="A1246" s="6" t="s">
        <v>1397</v>
      </c>
      <c r="B1246" s="3" t="s">
        <v>1398</v>
      </c>
    </row>
    <row r="1247" spans="1:2" ht="15">
      <c r="A1247" s="6" t="s">
        <v>1399</v>
      </c>
      <c r="B1247" s="3" t="s">
        <v>1400</v>
      </c>
    </row>
    <row r="1248" spans="1:2" ht="15">
      <c r="A1248" s="6" t="s">
        <v>1401</v>
      </c>
      <c r="B1248" s="3" t="s">
        <v>1402</v>
      </c>
    </row>
    <row r="1249" spans="1:2" ht="15">
      <c r="A1249" s="6" t="s">
        <v>1403</v>
      </c>
      <c r="B1249" s="3" t="s">
        <v>1404</v>
      </c>
    </row>
    <row r="1250" spans="1:2" ht="15">
      <c r="A1250" s="6" t="s">
        <v>1405</v>
      </c>
      <c r="B1250" s="3" t="s">
        <v>1406</v>
      </c>
    </row>
    <row r="1251" spans="1:2" ht="15">
      <c r="A1251" s="6" t="s">
        <v>1407</v>
      </c>
      <c r="B1251" s="3" t="s">
        <v>1408</v>
      </c>
    </row>
    <row r="1252" spans="1:2" ht="15">
      <c r="A1252" s="6" t="s">
        <v>1409</v>
      </c>
      <c r="B1252" s="3" t="s">
        <v>1410</v>
      </c>
    </row>
    <row r="1253" spans="1:2" ht="15">
      <c r="A1253" s="6" t="s">
        <v>1411</v>
      </c>
      <c r="B1253" s="3" t="s">
        <v>1412</v>
      </c>
    </row>
    <row r="1254" spans="1:2" ht="15">
      <c r="A1254" s="6" t="s">
        <v>1413</v>
      </c>
      <c r="B1254" s="3" t="s">
        <v>1414</v>
      </c>
    </row>
    <row r="1255" spans="1:2" ht="15">
      <c r="A1255" s="6" t="s">
        <v>1415</v>
      </c>
      <c r="B1255" s="3" t="s">
        <v>1416</v>
      </c>
    </row>
    <row r="1256" spans="1:2" ht="15">
      <c r="A1256" s="6" t="s">
        <v>1417</v>
      </c>
      <c r="B1256" s="3" t="s">
        <v>1418</v>
      </c>
    </row>
    <row r="1257" spans="1:2" ht="15">
      <c r="A1257" s="6" t="s">
        <v>1419</v>
      </c>
      <c r="B1257" s="3" t="s">
        <v>1420</v>
      </c>
    </row>
    <row r="1258" spans="1:2" ht="15">
      <c r="A1258" s="6" t="s">
        <v>1421</v>
      </c>
      <c r="B1258" s="3" t="s">
        <v>1422</v>
      </c>
    </row>
    <row r="1259" spans="1:2" ht="15">
      <c r="A1259" s="6" t="s">
        <v>1423</v>
      </c>
      <c r="B1259" s="3" t="s">
        <v>1424</v>
      </c>
    </row>
    <row r="1260" spans="1:2" ht="15">
      <c r="A1260" s="6" t="s">
        <v>1425</v>
      </c>
      <c r="B1260" s="3" t="s">
        <v>1426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36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20.8515625" style="14" bestFit="1" customWidth="1"/>
    <col min="3" max="3" width="21.7109375" style="19" bestFit="1" customWidth="1"/>
  </cols>
  <sheetData>
    <row r="1" spans="1:3" ht="15">
      <c r="A1" s="10" t="s">
        <v>1429</v>
      </c>
      <c r="B1" s="12" t="s">
        <v>1430</v>
      </c>
      <c r="C1" s="17" t="s">
        <v>1431</v>
      </c>
    </row>
    <row r="2" spans="1:3" ht="15">
      <c r="A2" s="11" t="s">
        <v>1458</v>
      </c>
      <c r="B2" s="13">
        <v>594</v>
      </c>
      <c r="C2" s="18">
        <v>5097000</v>
      </c>
    </row>
    <row r="3" spans="1:3" ht="15">
      <c r="A3" s="11" t="s">
        <v>1460</v>
      </c>
      <c r="B3" s="13">
        <v>1342</v>
      </c>
      <c r="C3" s="18">
        <v>5471000</v>
      </c>
    </row>
    <row r="4" spans="1:3" ht="15">
      <c r="A4" s="11" t="s">
        <v>1462</v>
      </c>
      <c r="B4" s="13">
        <v>760</v>
      </c>
      <c r="C4" s="18">
        <v>5180000</v>
      </c>
    </row>
    <row r="5" spans="1:3" ht="15">
      <c r="A5" s="11" t="s">
        <v>1464</v>
      </c>
      <c r="B5" s="13">
        <v>390</v>
      </c>
      <c r="C5" s="18">
        <v>5000000</v>
      </c>
    </row>
    <row r="6" spans="1:3" ht="15">
      <c r="A6" s="11" t="s">
        <v>1466</v>
      </c>
      <c r="B6" s="13">
        <v>3276</v>
      </c>
      <c r="C6" s="18">
        <v>6438000</v>
      </c>
    </row>
    <row r="7" spans="1:3" ht="15">
      <c r="A7" s="11" t="s">
        <v>1468</v>
      </c>
      <c r="B7" s="13">
        <v>1759</v>
      </c>
      <c r="C7" s="18">
        <v>5679500</v>
      </c>
    </row>
    <row r="8" spans="1:3" ht="15">
      <c r="A8" s="11" t="s">
        <v>1470</v>
      </c>
      <c r="B8" s="13">
        <v>388</v>
      </c>
      <c r="C8" s="18">
        <v>5000000</v>
      </c>
    </row>
    <row r="9" spans="1:3" ht="15">
      <c r="A9" s="11" t="s">
        <v>1472</v>
      </c>
      <c r="B9" s="13">
        <v>3120</v>
      </c>
      <c r="C9" s="18">
        <v>6360000</v>
      </c>
    </row>
    <row r="10" spans="1:3" ht="15">
      <c r="A10" s="11" t="s">
        <v>1474</v>
      </c>
      <c r="B10" s="13">
        <v>304</v>
      </c>
      <c r="C10" s="18">
        <v>5000000</v>
      </c>
    </row>
    <row r="11" spans="1:3" ht="15">
      <c r="A11" s="11" t="s">
        <v>1476</v>
      </c>
      <c r="B11" s="13">
        <v>2486</v>
      </c>
      <c r="C11" s="18">
        <v>6043000</v>
      </c>
    </row>
    <row r="12" spans="1:3" ht="15">
      <c r="A12" s="11" t="s">
        <v>1478</v>
      </c>
      <c r="B12" s="13">
        <v>8600</v>
      </c>
      <c r="C12" s="18">
        <v>9100000</v>
      </c>
    </row>
    <row r="13" spans="1:3" ht="15">
      <c r="A13" s="11" t="s">
        <v>1480</v>
      </c>
      <c r="B13" s="13">
        <v>1773</v>
      </c>
      <c r="C13" s="18">
        <v>5686500</v>
      </c>
    </row>
    <row r="14" spans="1:3" ht="15">
      <c r="A14" s="11" t="s">
        <v>1482</v>
      </c>
      <c r="B14" s="13">
        <v>1860</v>
      </c>
      <c r="C14" s="18">
        <v>5730000</v>
      </c>
    </row>
    <row r="15" spans="1:3" ht="15">
      <c r="A15" s="11" t="s">
        <v>1484</v>
      </c>
      <c r="B15" s="13">
        <v>469</v>
      </c>
      <c r="C15" s="18">
        <v>5034500</v>
      </c>
    </row>
    <row r="16" spans="1:3" ht="15">
      <c r="A16" s="11" t="s">
        <v>1486</v>
      </c>
      <c r="B16" s="13">
        <v>1569</v>
      </c>
      <c r="C16" s="18">
        <v>5584500</v>
      </c>
    </row>
    <row r="17" spans="1:3" ht="15">
      <c r="A17" s="11" t="s">
        <v>1488</v>
      </c>
      <c r="B17" s="13">
        <v>3039</v>
      </c>
      <c r="C17" s="18">
        <v>6319500</v>
      </c>
    </row>
    <row r="18" spans="1:3" ht="15">
      <c r="A18" s="11" t="s">
        <v>1490</v>
      </c>
      <c r="B18" s="13">
        <v>452</v>
      </c>
      <c r="C18" s="18">
        <v>5026000</v>
      </c>
    </row>
    <row r="19" spans="1:3" ht="15">
      <c r="A19" s="11" t="s">
        <v>1492</v>
      </c>
      <c r="B19" s="13">
        <v>861</v>
      </c>
      <c r="C19" s="18">
        <v>5230500</v>
      </c>
    </row>
    <row r="20" spans="1:3" ht="15">
      <c r="A20" s="11" t="s">
        <v>1494</v>
      </c>
      <c r="B20" s="13">
        <v>494</v>
      </c>
      <c r="C20" s="18">
        <v>5047000</v>
      </c>
    </row>
    <row r="21" spans="1:3" ht="15">
      <c r="A21" s="11" t="s">
        <v>1496</v>
      </c>
      <c r="B21" s="13">
        <v>325</v>
      </c>
      <c r="C21" s="18">
        <v>5000000</v>
      </c>
    </row>
    <row r="22" spans="1:3" ht="15">
      <c r="A22" s="11" t="s">
        <v>1498</v>
      </c>
      <c r="B22" s="13">
        <v>515</v>
      </c>
      <c r="C22" s="18">
        <v>5057500</v>
      </c>
    </row>
    <row r="23" spans="1:3" ht="15">
      <c r="A23" s="11" t="s">
        <v>1500</v>
      </c>
      <c r="B23" s="13">
        <v>1262</v>
      </c>
      <c r="C23" s="18">
        <v>5431000</v>
      </c>
    </row>
    <row r="24" spans="1:3" ht="15">
      <c r="A24" s="11" t="s">
        <v>1502</v>
      </c>
      <c r="B24" s="13">
        <v>1700</v>
      </c>
      <c r="C24" s="18">
        <v>5650000</v>
      </c>
    </row>
    <row r="25" spans="1:3" ht="15">
      <c r="A25" s="11" t="s">
        <v>1504</v>
      </c>
      <c r="B25" s="13">
        <v>3459</v>
      </c>
      <c r="C25" s="18">
        <v>6529500</v>
      </c>
    </row>
    <row r="26" spans="1:3" ht="15">
      <c r="A26" s="11" t="s">
        <v>1506</v>
      </c>
      <c r="B26" s="13">
        <v>1725</v>
      </c>
      <c r="C26" s="18">
        <v>5662500</v>
      </c>
    </row>
    <row r="27" spans="1:3" ht="15">
      <c r="A27" s="11" t="s">
        <v>1508</v>
      </c>
      <c r="B27" s="13">
        <v>2173</v>
      </c>
      <c r="C27" s="18">
        <v>5886500</v>
      </c>
    </row>
    <row r="28" spans="1:3" ht="15">
      <c r="A28" s="11" t="s">
        <v>1510</v>
      </c>
      <c r="B28" s="13">
        <v>2635</v>
      </c>
      <c r="C28" s="18">
        <v>6117500</v>
      </c>
    </row>
    <row r="29" spans="1:3" ht="15">
      <c r="A29" s="11" t="s">
        <v>1512</v>
      </c>
      <c r="B29" s="13">
        <v>810</v>
      </c>
      <c r="C29" s="18">
        <v>5205000</v>
      </c>
    </row>
    <row r="30" spans="1:3" ht="15">
      <c r="A30" s="11" t="s">
        <v>1514</v>
      </c>
      <c r="B30" s="13">
        <v>1467</v>
      </c>
      <c r="C30" s="18">
        <v>5533500</v>
      </c>
    </row>
    <row r="31" spans="1:3" ht="15">
      <c r="A31" s="11" t="s">
        <v>1516</v>
      </c>
      <c r="B31" s="13">
        <v>350</v>
      </c>
      <c r="C31" s="18">
        <v>5000000</v>
      </c>
    </row>
    <row r="32" spans="1:3" ht="15">
      <c r="A32" s="11" t="s">
        <v>1518</v>
      </c>
      <c r="B32" s="13">
        <v>2509</v>
      </c>
      <c r="C32" s="18">
        <v>6054500</v>
      </c>
    </row>
    <row r="33" spans="1:3" ht="15">
      <c r="A33" s="11" t="s">
        <v>1520</v>
      </c>
      <c r="B33" s="13">
        <v>8769</v>
      </c>
      <c r="C33" s="18">
        <v>9184500</v>
      </c>
    </row>
    <row r="34" spans="1:3" ht="15">
      <c r="A34" s="11" t="s">
        <v>1522</v>
      </c>
      <c r="B34" s="13">
        <v>3896</v>
      </c>
      <c r="C34" s="18">
        <v>6748000</v>
      </c>
    </row>
    <row r="35" spans="1:3" ht="15">
      <c r="A35" s="11" t="s">
        <v>1524</v>
      </c>
      <c r="B35" s="13">
        <v>1698</v>
      </c>
      <c r="C35" s="18">
        <v>5649000</v>
      </c>
    </row>
    <row r="36" spans="1:3" ht="15">
      <c r="A36" s="11" t="s">
        <v>1526</v>
      </c>
      <c r="B36" s="13">
        <v>205</v>
      </c>
      <c r="C36" s="18">
        <v>5000000</v>
      </c>
    </row>
    <row r="37" spans="1:3" ht="15">
      <c r="A37" s="11" t="s">
        <v>1528</v>
      </c>
      <c r="B37" s="13">
        <v>555</v>
      </c>
      <c r="C37" s="18">
        <v>5077500</v>
      </c>
    </row>
    <row r="38" spans="1:3" ht="15">
      <c r="A38" s="11" t="s">
        <v>1530</v>
      </c>
      <c r="B38" s="13">
        <v>319</v>
      </c>
      <c r="C38" s="18">
        <v>5000000</v>
      </c>
    </row>
    <row r="39" spans="1:3" ht="15">
      <c r="A39" s="11" t="s">
        <v>1532</v>
      </c>
      <c r="B39" s="13">
        <v>3557</v>
      </c>
      <c r="C39" s="18">
        <v>6578500</v>
      </c>
    </row>
    <row r="40" spans="1:3" ht="15">
      <c r="A40" s="11" t="s">
        <v>1534</v>
      </c>
      <c r="B40" s="13">
        <v>124</v>
      </c>
      <c r="C40" s="18">
        <v>5000000</v>
      </c>
    </row>
    <row r="41" spans="1:3" ht="15">
      <c r="A41" s="11" t="s">
        <v>1536</v>
      </c>
      <c r="B41" s="13">
        <v>391</v>
      </c>
      <c r="C41" s="18">
        <v>5000000</v>
      </c>
    </row>
    <row r="42" spans="1:3" ht="15">
      <c r="A42" s="11" t="s">
        <v>1538</v>
      </c>
      <c r="B42" s="13">
        <v>728</v>
      </c>
      <c r="C42" s="18">
        <v>5164000</v>
      </c>
    </row>
    <row r="43" spans="1:3" ht="15">
      <c r="A43" s="11" t="s">
        <v>1540</v>
      </c>
      <c r="B43" s="13">
        <v>181</v>
      </c>
      <c r="C43" s="18">
        <v>5000000</v>
      </c>
    </row>
    <row r="44" spans="1:3" ht="15">
      <c r="A44" s="11" t="s">
        <v>1542</v>
      </c>
      <c r="B44" s="13">
        <v>69</v>
      </c>
      <c r="C44" s="18">
        <v>5000000</v>
      </c>
    </row>
    <row r="45" spans="1:3" ht="15">
      <c r="A45" s="11" t="s">
        <v>1544</v>
      </c>
      <c r="B45" s="13">
        <v>180</v>
      </c>
      <c r="C45" s="18">
        <v>5000000</v>
      </c>
    </row>
    <row r="46" spans="1:3" ht="15">
      <c r="A46" s="11" t="s">
        <v>1546</v>
      </c>
      <c r="B46" s="13">
        <v>97</v>
      </c>
      <c r="C46" s="18">
        <v>5000000</v>
      </c>
    </row>
    <row r="47" spans="1:3" ht="15">
      <c r="A47" s="11" t="s">
        <v>1548</v>
      </c>
      <c r="B47" s="13">
        <v>1095</v>
      </c>
      <c r="C47" s="18">
        <v>5347500</v>
      </c>
    </row>
    <row r="48" spans="1:3" ht="15">
      <c r="A48" s="11" t="s">
        <v>1550</v>
      </c>
      <c r="B48" s="13">
        <v>410</v>
      </c>
      <c r="C48" s="18">
        <v>5005000</v>
      </c>
    </row>
    <row r="49" spans="1:3" ht="15">
      <c r="A49" s="11" t="s">
        <v>1552</v>
      </c>
      <c r="B49" s="13">
        <v>8539</v>
      </c>
      <c r="C49" s="18">
        <v>9069500</v>
      </c>
    </row>
    <row r="50" spans="1:3" ht="15">
      <c r="A50" s="11" t="s">
        <v>1554</v>
      </c>
      <c r="B50" s="13">
        <v>560</v>
      </c>
      <c r="C50" s="18">
        <v>5080000</v>
      </c>
    </row>
    <row r="51" spans="1:3" ht="15">
      <c r="A51" s="11" t="s">
        <v>1556</v>
      </c>
      <c r="B51" s="13">
        <v>38550</v>
      </c>
      <c r="C51" s="18">
        <v>24075000</v>
      </c>
    </row>
    <row r="52" spans="1:3" ht="15">
      <c r="A52" s="11" t="s">
        <v>1558</v>
      </c>
      <c r="B52" s="13">
        <v>831</v>
      </c>
      <c r="C52" s="18">
        <v>5215500</v>
      </c>
    </row>
    <row r="53" spans="1:3" ht="15">
      <c r="A53" s="11" t="s">
        <v>1560</v>
      </c>
      <c r="B53" s="13">
        <v>1318</v>
      </c>
      <c r="C53" s="18">
        <v>5459000</v>
      </c>
    </row>
    <row r="54" spans="1:3" ht="15">
      <c r="A54" s="11" t="s">
        <v>1562</v>
      </c>
      <c r="B54" s="13">
        <v>8620</v>
      </c>
      <c r="C54" s="18">
        <v>9110000</v>
      </c>
    </row>
    <row r="55" spans="1:3" ht="15">
      <c r="A55" s="11" t="s">
        <v>1564</v>
      </c>
      <c r="B55" s="13">
        <v>1314</v>
      </c>
      <c r="C55" s="18">
        <v>5457000</v>
      </c>
    </row>
    <row r="56" spans="1:3" ht="15">
      <c r="A56" s="11" t="s">
        <v>1566</v>
      </c>
      <c r="B56" s="13">
        <v>309</v>
      </c>
      <c r="C56" s="18">
        <v>5000000</v>
      </c>
    </row>
    <row r="57" spans="1:3" ht="15">
      <c r="A57" s="11" t="s">
        <v>1568</v>
      </c>
      <c r="B57" s="13">
        <v>618</v>
      </c>
      <c r="C57" s="18">
        <v>5109000</v>
      </c>
    </row>
    <row r="58" spans="1:3" ht="15">
      <c r="A58" s="11" t="s">
        <v>1570</v>
      </c>
      <c r="B58" s="13">
        <v>561</v>
      </c>
      <c r="C58" s="18">
        <v>5080500</v>
      </c>
    </row>
    <row r="59" spans="1:3" ht="15">
      <c r="A59" s="11" t="s">
        <v>1572</v>
      </c>
      <c r="B59" s="13">
        <v>606</v>
      </c>
      <c r="C59" s="18">
        <v>5103000</v>
      </c>
    </row>
    <row r="60" spans="1:3" ht="15">
      <c r="A60" s="11" t="s">
        <v>1574</v>
      </c>
      <c r="B60" s="13">
        <v>2287</v>
      </c>
      <c r="C60" s="18">
        <v>5943500</v>
      </c>
    </row>
    <row r="61" spans="1:3" ht="15">
      <c r="A61" s="11" t="s">
        <v>1576</v>
      </c>
      <c r="B61" s="13">
        <v>769</v>
      </c>
      <c r="C61" s="18">
        <v>5184500</v>
      </c>
    </row>
    <row r="62" spans="1:3" ht="15">
      <c r="A62" s="11" t="s">
        <v>1578</v>
      </c>
      <c r="B62" s="13">
        <v>337</v>
      </c>
      <c r="C62" s="18">
        <v>5000000</v>
      </c>
    </row>
    <row r="63" spans="1:3" ht="15">
      <c r="A63" s="11" t="s">
        <v>1580</v>
      </c>
      <c r="B63" s="13">
        <v>485</v>
      </c>
      <c r="C63" s="18">
        <v>5042500</v>
      </c>
    </row>
    <row r="64" spans="1:3" ht="15">
      <c r="A64" s="11" t="s">
        <v>1582</v>
      </c>
      <c r="B64" s="13">
        <v>161</v>
      </c>
      <c r="C64" s="18">
        <v>5000000</v>
      </c>
    </row>
    <row r="65" spans="1:3" ht="15">
      <c r="A65" s="11" t="s">
        <v>1584</v>
      </c>
      <c r="B65" s="13">
        <v>129</v>
      </c>
      <c r="C65" s="18">
        <v>5000000</v>
      </c>
    </row>
    <row r="66" spans="1:3" ht="15">
      <c r="A66" s="11" t="s">
        <v>1586</v>
      </c>
      <c r="B66" s="13">
        <v>18</v>
      </c>
      <c r="C66" s="18">
        <v>5000000</v>
      </c>
    </row>
    <row r="67" spans="1:3" ht="15">
      <c r="A67" s="11" t="s">
        <v>1588</v>
      </c>
      <c r="B67" s="13">
        <v>165</v>
      </c>
      <c r="C67" s="18">
        <v>5000000</v>
      </c>
    </row>
    <row r="68" spans="1:3" ht="15">
      <c r="A68" s="11" t="s">
        <v>1590</v>
      </c>
      <c r="B68" s="13">
        <v>788</v>
      </c>
      <c r="C68" s="18">
        <v>5194000</v>
      </c>
    </row>
    <row r="69" spans="1:3" ht="15">
      <c r="A69" s="11" t="s">
        <v>1592</v>
      </c>
      <c r="B69" s="13">
        <v>156</v>
      </c>
      <c r="C69" s="18">
        <v>5000000</v>
      </c>
    </row>
    <row r="70" spans="1:3" ht="15">
      <c r="A70" s="11" t="s">
        <v>1594</v>
      </c>
      <c r="B70" s="13">
        <v>400</v>
      </c>
      <c r="C70" s="18">
        <v>5000000</v>
      </c>
    </row>
    <row r="71" spans="1:3" ht="15">
      <c r="A71" s="11" t="s">
        <v>1596</v>
      </c>
      <c r="B71" s="13">
        <v>948</v>
      </c>
      <c r="C71" s="18">
        <v>5274000</v>
      </c>
    </row>
    <row r="72" spans="1:3" ht="15">
      <c r="A72" s="11" t="s">
        <v>1598</v>
      </c>
      <c r="B72" s="13">
        <v>300</v>
      </c>
      <c r="C72" s="18">
        <v>5000000</v>
      </c>
    </row>
    <row r="73" spans="1:3" ht="15">
      <c r="A73" s="11" t="s">
        <v>1600</v>
      </c>
      <c r="B73" s="13">
        <v>678</v>
      </c>
      <c r="C73" s="18">
        <v>5139000</v>
      </c>
    </row>
    <row r="74" spans="1:3" ht="15">
      <c r="A74" s="11" t="s">
        <v>1602</v>
      </c>
      <c r="B74" s="13">
        <v>70</v>
      </c>
      <c r="C74" s="18">
        <v>5000000</v>
      </c>
    </row>
    <row r="75" spans="1:3" ht="15">
      <c r="A75" s="11" t="s">
        <v>1604</v>
      </c>
      <c r="B75" s="13">
        <v>772</v>
      </c>
      <c r="C75" s="18">
        <v>5186000</v>
      </c>
    </row>
    <row r="76" spans="1:3" ht="15">
      <c r="A76" s="11" t="s">
        <v>1606</v>
      </c>
      <c r="B76" s="13">
        <v>166</v>
      </c>
      <c r="C76" s="18">
        <v>5000000</v>
      </c>
    </row>
    <row r="77" spans="1:3" ht="15">
      <c r="A77" s="11" t="s">
        <v>1608</v>
      </c>
      <c r="B77" s="13">
        <v>366</v>
      </c>
      <c r="C77" s="18">
        <v>5000000</v>
      </c>
    </row>
    <row r="78" spans="1:3" ht="15">
      <c r="A78" s="11" t="s">
        <v>1610</v>
      </c>
      <c r="B78" s="32">
        <v>400</v>
      </c>
      <c r="C78" s="18">
        <v>5000000</v>
      </c>
    </row>
    <row r="79" spans="1:3" ht="15">
      <c r="A79" s="30" t="s">
        <v>1612</v>
      </c>
      <c r="B79" s="31">
        <v>585</v>
      </c>
      <c r="C79" s="18">
        <v>5092500</v>
      </c>
    </row>
    <row r="80" spans="1:3" ht="15">
      <c r="A80" s="11" t="s">
        <v>1614</v>
      </c>
      <c r="B80" s="13">
        <v>602</v>
      </c>
      <c r="C80" s="18">
        <v>5101000</v>
      </c>
    </row>
    <row r="81" spans="1:3" ht="15">
      <c r="A81" s="11" t="s">
        <v>1616</v>
      </c>
      <c r="B81" s="13">
        <v>278</v>
      </c>
      <c r="C81" s="18">
        <v>5000000</v>
      </c>
    </row>
    <row r="82" spans="1:3" ht="15">
      <c r="A82" s="11" t="s">
        <v>1618</v>
      </c>
      <c r="B82" s="13">
        <v>4660</v>
      </c>
      <c r="C82" s="18">
        <v>7130000</v>
      </c>
    </row>
    <row r="83" spans="1:3" ht="15">
      <c r="A83" s="11" t="s">
        <v>1620</v>
      </c>
      <c r="B83" s="13">
        <v>14399</v>
      </c>
      <c r="C83" s="18">
        <v>11999500</v>
      </c>
    </row>
    <row r="84" spans="1:3" ht="15">
      <c r="A84" s="11" t="s">
        <v>1622</v>
      </c>
      <c r="B84" s="13">
        <v>11644</v>
      </c>
      <c r="C84" s="18">
        <v>10622000</v>
      </c>
    </row>
    <row r="85" spans="1:3" ht="15">
      <c r="A85" s="11" t="s">
        <v>1624</v>
      </c>
      <c r="B85" s="13">
        <v>1206</v>
      </c>
      <c r="C85" s="18">
        <v>5403000</v>
      </c>
    </row>
    <row r="86" spans="1:3" ht="15">
      <c r="A86" s="11" t="s">
        <v>1626</v>
      </c>
      <c r="B86" s="13">
        <v>54696</v>
      </c>
      <c r="C86" s="18">
        <v>32148000</v>
      </c>
    </row>
    <row r="87" spans="1:3" ht="15">
      <c r="A87" s="11" t="s">
        <v>1628</v>
      </c>
      <c r="B87" s="13">
        <v>9976</v>
      </c>
      <c r="C87" s="18">
        <v>9788000</v>
      </c>
    </row>
    <row r="88" spans="1:3" ht="15">
      <c r="A88" s="11" t="s">
        <v>1630</v>
      </c>
      <c r="B88" s="13">
        <v>3495</v>
      </c>
      <c r="C88" s="18">
        <v>6547500</v>
      </c>
    </row>
    <row r="89" spans="1:3" ht="15">
      <c r="A89" s="11" t="s">
        <v>1632</v>
      </c>
      <c r="B89" s="13">
        <v>63452</v>
      </c>
      <c r="C89" s="18">
        <v>36526000</v>
      </c>
    </row>
    <row r="90" spans="1:3" ht="15">
      <c r="A90" s="11" t="s">
        <v>1634</v>
      </c>
      <c r="B90" s="13">
        <v>9112</v>
      </c>
      <c r="C90" s="18">
        <v>9356000</v>
      </c>
    </row>
    <row r="91" spans="1:3" ht="15">
      <c r="A91" s="11" t="s">
        <v>1636</v>
      </c>
      <c r="B91" s="13">
        <v>11393</v>
      </c>
      <c r="C91" s="18">
        <v>10496500</v>
      </c>
    </row>
    <row r="92" spans="1:3" ht="15">
      <c r="A92" s="11" t="s">
        <v>1638</v>
      </c>
      <c r="B92" s="13">
        <v>963</v>
      </c>
      <c r="C92" s="18">
        <v>5281500</v>
      </c>
    </row>
    <row r="93" spans="1:3" ht="15">
      <c r="A93" s="11" t="s">
        <v>1640</v>
      </c>
      <c r="B93" s="13">
        <v>1443</v>
      </c>
      <c r="C93" s="18">
        <v>5521500</v>
      </c>
    </row>
    <row r="94" spans="1:3" ht="15">
      <c r="A94" s="11" t="s">
        <v>1642</v>
      </c>
      <c r="B94" s="13">
        <v>89000</v>
      </c>
      <c r="C94" s="18">
        <v>49300000</v>
      </c>
    </row>
    <row r="95" spans="1:3" ht="15">
      <c r="A95" s="11" t="s">
        <v>1644</v>
      </c>
      <c r="B95" s="13">
        <v>21301</v>
      </c>
      <c r="C95" s="18">
        <v>15450500</v>
      </c>
    </row>
    <row r="96" spans="1:3" ht="15">
      <c r="A96" s="11" t="s">
        <v>1646</v>
      </c>
      <c r="B96" s="13">
        <v>5107</v>
      </c>
      <c r="C96" s="18">
        <v>7353500</v>
      </c>
    </row>
    <row r="97" spans="1:3" ht="15">
      <c r="A97" s="11" t="s">
        <v>1648</v>
      </c>
      <c r="B97" s="13">
        <v>697</v>
      </c>
      <c r="C97" s="18">
        <v>5148500</v>
      </c>
    </row>
    <row r="98" spans="1:3" ht="15">
      <c r="A98" s="11" t="s">
        <v>1650</v>
      </c>
      <c r="B98" s="13">
        <v>951</v>
      </c>
      <c r="C98" s="18">
        <v>5275500</v>
      </c>
    </row>
    <row r="99" spans="1:3" ht="15">
      <c r="A99" s="11" t="s">
        <v>1652</v>
      </c>
      <c r="B99" s="13">
        <v>192</v>
      </c>
      <c r="C99" s="18">
        <v>5000000</v>
      </c>
    </row>
    <row r="100" spans="1:3" ht="15">
      <c r="A100" s="11" t="s">
        <v>1654</v>
      </c>
      <c r="B100" s="13">
        <v>1139</v>
      </c>
      <c r="C100" s="18">
        <v>5369500</v>
      </c>
    </row>
    <row r="101" spans="1:3" ht="15">
      <c r="A101" s="11" t="s">
        <v>1656</v>
      </c>
      <c r="B101" s="13">
        <v>526</v>
      </c>
      <c r="C101" s="18">
        <v>5063000</v>
      </c>
    </row>
    <row r="102" spans="1:3" ht="15">
      <c r="A102" s="11" t="s">
        <v>1658</v>
      </c>
      <c r="B102" s="13">
        <v>123</v>
      </c>
      <c r="C102" s="18">
        <v>5000000</v>
      </c>
    </row>
    <row r="103" spans="1:3" ht="15">
      <c r="A103" s="11" t="s">
        <v>1660</v>
      </c>
      <c r="B103" s="13">
        <v>606</v>
      </c>
      <c r="C103" s="18">
        <v>5103000</v>
      </c>
    </row>
    <row r="104" spans="1:3" ht="15">
      <c r="A104" s="11" t="s">
        <v>1662</v>
      </c>
      <c r="B104" s="13">
        <v>199</v>
      </c>
      <c r="C104" s="18">
        <v>5000000</v>
      </c>
    </row>
    <row r="105" spans="1:3" ht="15">
      <c r="A105" s="11" t="s">
        <v>1664</v>
      </c>
      <c r="B105" s="13">
        <v>114</v>
      </c>
      <c r="C105" s="18">
        <v>5000000</v>
      </c>
    </row>
    <row r="106" spans="1:3" ht="15">
      <c r="A106" s="11" t="s">
        <v>1666</v>
      </c>
      <c r="B106" s="13">
        <v>248</v>
      </c>
      <c r="C106" s="18">
        <v>5000000</v>
      </c>
    </row>
    <row r="107" spans="1:3" ht="15">
      <c r="A107" s="11" t="s">
        <v>1668</v>
      </c>
      <c r="B107" s="13">
        <v>88</v>
      </c>
      <c r="C107" s="18">
        <v>5000000</v>
      </c>
    </row>
    <row r="108" spans="1:3" ht="15">
      <c r="A108" s="11" t="s">
        <v>1670</v>
      </c>
      <c r="B108" s="13">
        <v>839</v>
      </c>
      <c r="C108" s="18">
        <v>5219500</v>
      </c>
    </row>
    <row r="109" spans="1:3" ht="15">
      <c r="A109" s="11" t="s">
        <v>1672</v>
      </c>
      <c r="B109" s="13">
        <v>1070</v>
      </c>
      <c r="C109" s="18">
        <v>5335000</v>
      </c>
    </row>
    <row r="110" spans="1:3" ht="15">
      <c r="A110" s="11" t="s">
        <v>1674</v>
      </c>
      <c r="B110" s="13">
        <v>492</v>
      </c>
      <c r="C110" s="18">
        <v>5046000</v>
      </c>
    </row>
    <row r="111" spans="1:3" ht="15">
      <c r="A111" s="11" t="s">
        <v>1676</v>
      </c>
      <c r="B111" s="13">
        <v>1408</v>
      </c>
      <c r="C111" s="18">
        <v>5504000</v>
      </c>
    </row>
    <row r="112" spans="1:3" ht="15">
      <c r="A112" s="11" t="s">
        <v>1678</v>
      </c>
      <c r="B112" s="13">
        <v>1087</v>
      </c>
      <c r="C112" s="18">
        <v>5343500</v>
      </c>
    </row>
    <row r="113" spans="1:3" ht="15">
      <c r="A113" s="11" t="s">
        <v>1680</v>
      </c>
      <c r="B113" s="13">
        <v>6660</v>
      </c>
      <c r="C113" s="18">
        <v>8130000</v>
      </c>
    </row>
    <row r="114" spans="1:3" ht="15">
      <c r="A114" s="11" t="s">
        <v>1682</v>
      </c>
      <c r="B114" s="13">
        <v>2778</v>
      </c>
      <c r="C114" s="18">
        <v>6189000</v>
      </c>
    </row>
    <row r="115" spans="1:3" ht="15">
      <c r="A115" s="11" t="s">
        <v>1684</v>
      </c>
      <c r="B115" s="13">
        <v>629</v>
      </c>
      <c r="C115" s="18">
        <v>5114500</v>
      </c>
    </row>
    <row r="116" spans="1:3" ht="15">
      <c r="A116" s="11" t="s">
        <v>1686</v>
      </c>
      <c r="B116" s="13">
        <v>112</v>
      </c>
      <c r="C116" s="18">
        <v>5000000</v>
      </c>
    </row>
    <row r="117" spans="1:3" ht="15">
      <c r="A117" s="11" t="s">
        <v>1688</v>
      </c>
      <c r="B117" s="13">
        <v>437</v>
      </c>
      <c r="C117" s="18">
        <v>5018500</v>
      </c>
    </row>
    <row r="118" spans="1:3" ht="15">
      <c r="A118" s="11" t="s">
        <v>1690</v>
      </c>
      <c r="B118" s="13">
        <v>1938</v>
      </c>
      <c r="C118" s="18">
        <v>5769000</v>
      </c>
    </row>
    <row r="119" spans="1:3" ht="15">
      <c r="A119" s="11" t="s">
        <v>1692</v>
      </c>
      <c r="B119" s="13">
        <v>92</v>
      </c>
      <c r="C119" s="18">
        <v>5000000</v>
      </c>
    </row>
    <row r="120" spans="1:3" ht="15">
      <c r="A120" s="11" t="s">
        <v>1694</v>
      </c>
      <c r="B120" s="13">
        <v>117</v>
      </c>
      <c r="C120" s="18">
        <v>5000000</v>
      </c>
    </row>
    <row r="121" spans="1:3" ht="15">
      <c r="A121" s="11" t="s">
        <v>1696</v>
      </c>
      <c r="B121" s="13">
        <v>16169</v>
      </c>
      <c r="C121" s="18">
        <v>12884500</v>
      </c>
    </row>
    <row r="122" spans="1:3" ht="15">
      <c r="A122" s="11" t="s">
        <v>1698</v>
      </c>
      <c r="B122" s="13">
        <v>6290</v>
      </c>
      <c r="C122" s="18">
        <v>7945000</v>
      </c>
    </row>
    <row r="123" spans="1:3" ht="15">
      <c r="A123" s="11" t="s">
        <v>1700</v>
      </c>
      <c r="B123" s="13">
        <v>752</v>
      </c>
      <c r="C123" s="18">
        <v>5176000</v>
      </c>
    </row>
    <row r="124" spans="1:3" ht="15">
      <c r="A124" s="11" t="s">
        <v>1702</v>
      </c>
      <c r="B124" s="13">
        <v>12960</v>
      </c>
      <c r="C124" s="18">
        <v>11280000</v>
      </c>
    </row>
    <row r="125" spans="1:3" ht="15">
      <c r="A125" s="11" t="s">
        <v>1704</v>
      </c>
      <c r="B125" s="13">
        <v>1968</v>
      </c>
      <c r="C125" s="18">
        <v>5784000</v>
      </c>
    </row>
    <row r="126" spans="1:3" ht="15">
      <c r="A126" s="11" t="s">
        <v>1706</v>
      </c>
      <c r="B126" s="13">
        <v>3135</v>
      </c>
      <c r="C126" s="18">
        <v>6367500</v>
      </c>
    </row>
    <row r="127" spans="1:3" ht="15">
      <c r="A127" s="11" t="s">
        <v>1708</v>
      </c>
      <c r="B127" s="13">
        <v>17640</v>
      </c>
      <c r="C127" s="18">
        <v>13620000</v>
      </c>
    </row>
    <row r="128" spans="1:3" ht="15">
      <c r="A128" s="11" t="s">
        <v>1710</v>
      </c>
      <c r="B128" s="13">
        <v>160</v>
      </c>
      <c r="C128" s="18">
        <v>5000000</v>
      </c>
    </row>
    <row r="129" spans="1:3" ht="15">
      <c r="A129" s="11" t="s">
        <v>1712</v>
      </c>
      <c r="B129" s="13">
        <v>462</v>
      </c>
      <c r="C129" s="18">
        <v>5031000</v>
      </c>
    </row>
    <row r="130" spans="1:3" ht="15">
      <c r="A130" s="11" t="s">
        <v>1714</v>
      </c>
      <c r="B130" s="13">
        <v>245</v>
      </c>
      <c r="C130" s="18">
        <v>5000000</v>
      </c>
    </row>
    <row r="131" spans="1:3" ht="15">
      <c r="A131" s="11" t="s">
        <v>1716</v>
      </c>
      <c r="B131" s="13">
        <v>9756</v>
      </c>
      <c r="C131" s="18">
        <v>9678000</v>
      </c>
    </row>
    <row r="132" spans="1:3" ht="15">
      <c r="A132" s="11" t="s">
        <v>1718</v>
      </c>
      <c r="B132" s="13">
        <v>15230</v>
      </c>
      <c r="C132" s="18">
        <v>12415000</v>
      </c>
    </row>
    <row r="133" spans="1:3" ht="15">
      <c r="A133" s="11" t="s">
        <v>1720</v>
      </c>
      <c r="B133" s="13">
        <v>119</v>
      </c>
      <c r="C133" s="18">
        <v>5000000</v>
      </c>
    </row>
    <row r="134" spans="1:3" ht="15">
      <c r="A134" s="11" t="s">
        <v>1722</v>
      </c>
      <c r="B134" s="13">
        <v>1032</v>
      </c>
      <c r="C134" s="18">
        <v>5316000</v>
      </c>
    </row>
    <row r="135" spans="1:3" ht="15">
      <c r="A135" s="11" t="s">
        <v>1724</v>
      </c>
      <c r="B135" s="13">
        <v>48</v>
      </c>
      <c r="C135" s="18">
        <v>5000000</v>
      </c>
    </row>
    <row r="136" spans="1:3" ht="15">
      <c r="A136" s="11" t="s">
        <v>1726</v>
      </c>
      <c r="B136" s="13">
        <v>33</v>
      </c>
      <c r="C136" s="18">
        <v>5000000</v>
      </c>
    </row>
    <row r="137" spans="1:3" ht="15">
      <c r="A137" s="11" t="s">
        <v>1728</v>
      </c>
      <c r="B137" s="13">
        <v>170</v>
      </c>
      <c r="C137" s="18">
        <v>5000000</v>
      </c>
    </row>
    <row r="138" spans="1:3" ht="15">
      <c r="A138" s="11" t="s">
        <v>1730</v>
      </c>
      <c r="B138" s="13">
        <v>49</v>
      </c>
      <c r="C138" s="18">
        <v>5000000</v>
      </c>
    </row>
    <row r="139" spans="1:3" ht="15">
      <c r="A139" s="11" t="s">
        <v>1732</v>
      </c>
      <c r="B139" s="13">
        <v>1475</v>
      </c>
      <c r="C139" s="18">
        <v>5537500</v>
      </c>
    </row>
    <row r="140" spans="1:3" ht="15">
      <c r="A140" s="11" t="s">
        <v>1734</v>
      </c>
      <c r="B140" s="13">
        <v>1088</v>
      </c>
      <c r="C140" s="18">
        <v>5344000</v>
      </c>
    </row>
    <row r="141" spans="1:3" ht="15">
      <c r="A141" s="11" t="s">
        <v>1736</v>
      </c>
      <c r="B141" s="13">
        <v>3516</v>
      </c>
      <c r="C141" s="18">
        <v>6558000</v>
      </c>
    </row>
    <row r="142" spans="1:3" ht="15">
      <c r="A142" s="11" t="s">
        <v>1738</v>
      </c>
      <c r="B142" s="13">
        <v>215</v>
      </c>
      <c r="C142" s="18">
        <v>5000000</v>
      </c>
    </row>
    <row r="143" spans="1:3" ht="15">
      <c r="A143" s="11" t="s">
        <v>1740</v>
      </c>
      <c r="B143" s="13">
        <v>266</v>
      </c>
      <c r="C143" s="18">
        <v>5000000</v>
      </c>
    </row>
    <row r="144" spans="1:3" ht="15">
      <c r="A144" s="11" t="s">
        <v>1742</v>
      </c>
      <c r="B144" s="13">
        <v>197</v>
      </c>
      <c r="C144" s="18">
        <v>5000000</v>
      </c>
    </row>
    <row r="145" spans="1:3" ht="15">
      <c r="A145" s="11" t="s">
        <v>1744</v>
      </c>
      <c r="B145" s="13">
        <v>177</v>
      </c>
      <c r="C145" s="18">
        <v>5000000</v>
      </c>
    </row>
    <row r="146" spans="1:3" ht="15">
      <c r="A146" s="11" t="s">
        <v>1746</v>
      </c>
      <c r="B146" s="13">
        <v>1272</v>
      </c>
      <c r="C146" s="18">
        <v>5436000</v>
      </c>
    </row>
    <row r="147" spans="1:3" ht="15">
      <c r="A147" s="11" t="s">
        <v>1752</v>
      </c>
      <c r="B147" s="13">
        <v>1841</v>
      </c>
      <c r="C147" s="18">
        <v>5720500</v>
      </c>
    </row>
    <row r="148" spans="1:3" ht="15">
      <c r="A148" s="11" t="s">
        <v>1754</v>
      </c>
      <c r="B148" s="13">
        <v>465</v>
      </c>
      <c r="C148" s="18">
        <v>5032500</v>
      </c>
    </row>
    <row r="149" spans="1:3" ht="15">
      <c r="A149" s="11" t="s">
        <v>1756</v>
      </c>
      <c r="B149" s="13">
        <v>495</v>
      </c>
      <c r="C149" s="18">
        <v>5047500</v>
      </c>
    </row>
    <row r="150" spans="1:3" ht="15">
      <c r="A150" s="11" t="s">
        <v>1758</v>
      </c>
      <c r="B150" s="13">
        <v>3416</v>
      </c>
      <c r="C150" s="18">
        <v>6508000</v>
      </c>
    </row>
    <row r="151" spans="1:3" ht="15">
      <c r="A151" s="11" t="s">
        <v>1760</v>
      </c>
      <c r="B151" s="13">
        <v>3916</v>
      </c>
      <c r="C151" s="18">
        <v>6758000</v>
      </c>
    </row>
    <row r="152" spans="1:3" ht="15">
      <c r="A152" s="11" t="s">
        <v>1762</v>
      </c>
      <c r="B152" s="13">
        <v>4526</v>
      </c>
      <c r="C152" s="18">
        <v>7063000</v>
      </c>
    </row>
    <row r="153" spans="1:3" ht="15">
      <c r="A153" s="11" t="s">
        <v>1764</v>
      </c>
      <c r="B153" s="13">
        <v>1487</v>
      </c>
      <c r="C153" s="18">
        <v>5543500</v>
      </c>
    </row>
    <row r="154" spans="1:3" ht="15">
      <c r="A154" s="11" t="s">
        <v>1766</v>
      </c>
      <c r="B154" s="13">
        <v>231</v>
      </c>
      <c r="C154" s="18">
        <v>5000000</v>
      </c>
    </row>
    <row r="155" spans="1:3" ht="15">
      <c r="A155" s="11" t="s">
        <v>1768</v>
      </c>
      <c r="B155" s="13">
        <v>4394</v>
      </c>
      <c r="C155" s="18">
        <v>6997000</v>
      </c>
    </row>
    <row r="156" spans="1:3" ht="15">
      <c r="A156" s="11" t="s">
        <v>1770</v>
      </c>
      <c r="B156" s="13">
        <v>380</v>
      </c>
      <c r="C156" s="18">
        <v>5000000</v>
      </c>
    </row>
    <row r="157" spans="1:3" ht="15">
      <c r="A157" s="11" t="s">
        <v>1772</v>
      </c>
      <c r="B157" s="13">
        <v>1491</v>
      </c>
      <c r="C157" s="18">
        <v>5545500</v>
      </c>
    </row>
    <row r="158" spans="1:3" ht="15">
      <c r="A158" s="11" t="s">
        <v>1774</v>
      </c>
      <c r="B158" s="13">
        <v>314</v>
      </c>
      <c r="C158" s="18">
        <v>5000000</v>
      </c>
    </row>
    <row r="159" spans="1:3" ht="15">
      <c r="A159" s="11" t="s">
        <v>1776</v>
      </c>
      <c r="B159" s="13">
        <v>382</v>
      </c>
      <c r="C159" s="18">
        <v>5000000</v>
      </c>
    </row>
    <row r="160" spans="1:3" ht="15">
      <c r="A160" s="11" t="s">
        <v>1780</v>
      </c>
      <c r="B160" s="13">
        <v>267</v>
      </c>
      <c r="C160" s="18">
        <v>5000000</v>
      </c>
    </row>
    <row r="161" spans="1:3" ht="15">
      <c r="A161" s="11" t="s">
        <v>1782</v>
      </c>
      <c r="B161" s="13">
        <v>48587</v>
      </c>
      <c r="C161" s="18">
        <v>29093500</v>
      </c>
    </row>
    <row r="162" spans="1:3" ht="15">
      <c r="A162" s="11" t="s">
        <v>1784</v>
      </c>
      <c r="B162" s="13">
        <v>17990</v>
      </c>
      <c r="C162" s="18">
        <v>13795000</v>
      </c>
    </row>
    <row r="163" spans="1:3" ht="15">
      <c r="A163" s="11" t="s">
        <v>1786</v>
      </c>
      <c r="B163" s="13">
        <v>3408</v>
      </c>
      <c r="C163" s="18">
        <v>6504000</v>
      </c>
    </row>
    <row r="164" spans="1:3" ht="15">
      <c r="A164" s="11" t="s">
        <v>1788</v>
      </c>
      <c r="B164" s="13">
        <v>9340</v>
      </c>
      <c r="C164" s="18">
        <v>9470000</v>
      </c>
    </row>
    <row r="165" spans="1:3" ht="15">
      <c r="A165" s="11" t="s">
        <v>1790</v>
      </c>
      <c r="B165" s="13">
        <v>2546</v>
      </c>
      <c r="C165" s="18">
        <v>6073000</v>
      </c>
    </row>
    <row r="166" spans="1:3" ht="15">
      <c r="A166" s="11" t="s">
        <v>1792</v>
      </c>
      <c r="B166" s="13">
        <v>2345</v>
      </c>
      <c r="C166" s="18">
        <v>5972500</v>
      </c>
    </row>
    <row r="167" spans="1:3" ht="15">
      <c r="A167" s="11" t="s">
        <v>1794</v>
      </c>
      <c r="B167" s="13">
        <v>11029</v>
      </c>
      <c r="C167" s="18">
        <v>10314500</v>
      </c>
    </row>
    <row r="168" spans="1:3" ht="15">
      <c r="A168" s="11" t="s">
        <v>1796</v>
      </c>
      <c r="B168" s="13">
        <v>647</v>
      </c>
      <c r="C168" s="18">
        <v>5123500</v>
      </c>
    </row>
    <row r="169" spans="1:3" ht="15">
      <c r="A169" s="11" t="s">
        <v>1798</v>
      </c>
      <c r="B169" s="13">
        <v>1218</v>
      </c>
      <c r="C169" s="18">
        <v>5409000</v>
      </c>
    </row>
    <row r="170" spans="1:3" ht="15">
      <c r="A170" s="11" t="s">
        <v>1800</v>
      </c>
      <c r="B170" s="13">
        <v>2788</v>
      </c>
      <c r="C170" s="18">
        <v>6194000</v>
      </c>
    </row>
    <row r="171" spans="1:3" ht="15">
      <c r="A171" s="11" t="s">
        <v>1802</v>
      </c>
      <c r="B171" s="13">
        <v>2356</v>
      </c>
      <c r="C171" s="18">
        <v>5978000</v>
      </c>
    </row>
    <row r="172" spans="1:3" ht="15">
      <c r="A172" s="11" t="s">
        <v>1804</v>
      </c>
      <c r="B172" s="13">
        <v>131</v>
      </c>
      <c r="C172" s="18">
        <v>5000000</v>
      </c>
    </row>
    <row r="173" spans="1:3" ht="15">
      <c r="A173" s="11" t="s">
        <v>1806</v>
      </c>
      <c r="B173" s="13">
        <v>695</v>
      </c>
      <c r="C173" s="18">
        <v>5147500</v>
      </c>
    </row>
    <row r="174" spans="1:3" ht="15">
      <c r="A174" s="11" t="s">
        <v>1808</v>
      </c>
      <c r="B174" s="13">
        <v>393</v>
      </c>
      <c r="C174" s="18">
        <v>5000000</v>
      </c>
    </row>
    <row r="175" spans="1:3" ht="15">
      <c r="A175" s="11" t="s">
        <v>1810</v>
      </c>
      <c r="B175" s="13">
        <v>1871</v>
      </c>
      <c r="C175" s="18">
        <v>5735500</v>
      </c>
    </row>
    <row r="176" spans="1:3" ht="15">
      <c r="A176" s="11" t="s">
        <v>1812</v>
      </c>
      <c r="B176" s="13">
        <v>122</v>
      </c>
      <c r="C176" s="18">
        <v>5000000</v>
      </c>
    </row>
    <row r="177" spans="1:3" ht="15">
      <c r="A177" s="11" t="s">
        <v>1814</v>
      </c>
      <c r="B177" s="13">
        <v>1105</v>
      </c>
      <c r="C177" s="18">
        <v>5352500</v>
      </c>
    </row>
    <row r="178" spans="1:3" ht="15">
      <c r="A178" s="11" t="s">
        <v>1816</v>
      </c>
      <c r="B178" s="13">
        <v>803</v>
      </c>
      <c r="C178" s="18">
        <v>5201500</v>
      </c>
    </row>
    <row r="179" spans="1:3" ht="15">
      <c r="A179" s="11" t="s">
        <v>1818</v>
      </c>
      <c r="B179" s="13">
        <v>410</v>
      </c>
      <c r="C179" s="18">
        <v>5005000</v>
      </c>
    </row>
    <row r="180" spans="1:3" ht="15">
      <c r="A180" s="11" t="s">
        <v>1820</v>
      </c>
      <c r="B180" s="13">
        <v>1063</v>
      </c>
      <c r="C180" s="18">
        <v>5331500</v>
      </c>
    </row>
    <row r="181" spans="1:3" ht="15">
      <c r="A181" s="11" t="s">
        <v>1822</v>
      </c>
      <c r="B181" s="13">
        <v>273</v>
      </c>
      <c r="C181" s="18">
        <v>5000000</v>
      </c>
    </row>
    <row r="182" spans="1:3" ht="15">
      <c r="A182" s="11" t="s">
        <v>1824</v>
      </c>
      <c r="B182" s="13">
        <v>1142</v>
      </c>
      <c r="C182" s="18">
        <v>5371000</v>
      </c>
    </row>
    <row r="183" spans="1:3" ht="15">
      <c r="A183" s="11" t="s">
        <v>1826</v>
      </c>
      <c r="B183" s="13">
        <v>296</v>
      </c>
      <c r="C183" s="18">
        <v>5000000</v>
      </c>
    </row>
    <row r="184" spans="1:3" ht="15">
      <c r="A184" s="11" t="s">
        <v>1828</v>
      </c>
      <c r="B184" s="13">
        <v>226</v>
      </c>
      <c r="C184" s="18">
        <v>5000000</v>
      </c>
    </row>
    <row r="185" spans="1:3" ht="15">
      <c r="A185" s="11" t="s">
        <v>1830</v>
      </c>
      <c r="B185" s="13">
        <v>1344</v>
      </c>
      <c r="C185" s="18">
        <v>5472000</v>
      </c>
    </row>
    <row r="186" spans="1:3" ht="15">
      <c r="A186" s="11" t="s">
        <v>1832</v>
      </c>
      <c r="B186" s="13">
        <v>3903</v>
      </c>
      <c r="C186" s="18">
        <v>6751500</v>
      </c>
    </row>
    <row r="187" spans="1:3" ht="15">
      <c r="A187" s="11" t="s">
        <v>1834</v>
      </c>
      <c r="B187" s="13">
        <v>1269</v>
      </c>
      <c r="C187" s="18">
        <v>5434500</v>
      </c>
    </row>
    <row r="188" spans="1:3" ht="15">
      <c r="A188" s="11" t="s">
        <v>1836</v>
      </c>
      <c r="B188" s="13">
        <v>671</v>
      </c>
      <c r="C188" s="18">
        <v>5135500</v>
      </c>
    </row>
    <row r="189" spans="1:3" ht="15">
      <c r="A189" s="11" t="s">
        <v>1838</v>
      </c>
      <c r="B189" s="13">
        <v>4827</v>
      </c>
      <c r="C189" s="18">
        <v>7213500</v>
      </c>
    </row>
    <row r="190" spans="1:3" ht="15">
      <c r="A190" s="11" t="s">
        <v>1840</v>
      </c>
      <c r="B190" s="13">
        <v>2043</v>
      </c>
      <c r="C190" s="18">
        <v>5821500</v>
      </c>
    </row>
    <row r="191" spans="1:3" ht="15">
      <c r="A191" s="11" t="s">
        <v>1842</v>
      </c>
      <c r="B191" s="13">
        <v>448</v>
      </c>
      <c r="C191" s="18">
        <v>5024000</v>
      </c>
    </row>
    <row r="192" spans="1:3" ht="15">
      <c r="A192" s="11" t="s">
        <v>1844</v>
      </c>
      <c r="B192" s="13">
        <v>332</v>
      </c>
      <c r="C192" s="18">
        <v>5000000</v>
      </c>
    </row>
    <row r="193" spans="1:3" ht="15">
      <c r="A193" s="11" t="s">
        <v>1846</v>
      </c>
      <c r="B193" s="13">
        <v>1107</v>
      </c>
      <c r="C193" s="18">
        <v>5353500</v>
      </c>
    </row>
    <row r="194" spans="1:3" ht="15">
      <c r="A194" s="11" t="s">
        <v>1848</v>
      </c>
      <c r="B194" s="13">
        <v>110</v>
      </c>
      <c r="C194" s="18">
        <v>5000000</v>
      </c>
    </row>
    <row r="195" spans="1:3" ht="15">
      <c r="A195" s="11" t="s">
        <v>1850</v>
      </c>
      <c r="B195" s="13">
        <v>942</v>
      </c>
      <c r="C195" s="18">
        <v>5271000</v>
      </c>
    </row>
    <row r="196" spans="1:3" ht="15">
      <c r="A196" s="11" t="s">
        <v>1852</v>
      </c>
      <c r="B196" s="13">
        <v>468</v>
      </c>
      <c r="C196" s="18">
        <v>5034000</v>
      </c>
    </row>
    <row r="197" spans="1:3" ht="15">
      <c r="A197" s="11" t="s">
        <v>1854</v>
      </c>
      <c r="B197" s="13">
        <v>175</v>
      </c>
      <c r="C197" s="18">
        <v>5000000</v>
      </c>
    </row>
    <row r="198" spans="1:3" ht="15">
      <c r="A198" s="11" t="s">
        <v>1856</v>
      </c>
      <c r="B198" s="13">
        <v>118</v>
      </c>
      <c r="C198" s="18">
        <v>5000000</v>
      </c>
    </row>
    <row r="199" spans="1:3" ht="15">
      <c r="A199" s="11" t="s">
        <v>1858</v>
      </c>
      <c r="B199" s="13">
        <v>461</v>
      </c>
      <c r="C199" s="18">
        <v>5030500</v>
      </c>
    </row>
    <row r="200" spans="1:3" ht="15">
      <c r="A200" s="11" t="s">
        <v>1860</v>
      </c>
      <c r="B200" s="13">
        <v>318</v>
      </c>
      <c r="C200" s="18">
        <v>5000000</v>
      </c>
    </row>
    <row r="201" spans="1:3" ht="15">
      <c r="A201" s="11" t="s">
        <v>1862</v>
      </c>
      <c r="B201" s="13">
        <v>320</v>
      </c>
      <c r="C201" s="18">
        <v>5000000</v>
      </c>
    </row>
    <row r="202" spans="1:3" ht="15">
      <c r="A202" s="11" t="s">
        <v>1864</v>
      </c>
      <c r="B202" s="13">
        <v>236</v>
      </c>
      <c r="C202" s="18">
        <v>5000000</v>
      </c>
    </row>
    <row r="203" spans="1:3" ht="15">
      <c r="A203" s="11" t="s">
        <v>1866</v>
      </c>
      <c r="B203" s="13">
        <v>982</v>
      </c>
      <c r="C203" s="18">
        <v>5291000</v>
      </c>
    </row>
    <row r="204" spans="1:3" ht="15">
      <c r="A204" s="11" t="s">
        <v>1868</v>
      </c>
      <c r="B204" s="13">
        <v>296</v>
      </c>
      <c r="C204" s="18">
        <v>5000000</v>
      </c>
    </row>
    <row r="205" spans="1:3" ht="15">
      <c r="A205" s="11" t="s">
        <v>1870</v>
      </c>
      <c r="B205" s="13">
        <v>165</v>
      </c>
      <c r="C205" s="18">
        <v>5000000</v>
      </c>
    </row>
    <row r="206" spans="1:3" ht="15">
      <c r="A206" s="11" t="s">
        <v>1872</v>
      </c>
      <c r="B206" s="13">
        <v>90</v>
      </c>
      <c r="C206" s="18">
        <v>5000000</v>
      </c>
    </row>
    <row r="207" spans="1:3" ht="15">
      <c r="A207" s="11" t="s">
        <v>1874</v>
      </c>
      <c r="B207" s="13">
        <v>17590</v>
      </c>
      <c r="C207" s="18">
        <v>13595000</v>
      </c>
    </row>
    <row r="208" spans="1:3" ht="15">
      <c r="A208" s="11" t="s">
        <v>1876</v>
      </c>
      <c r="B208" s="13">
        <v>2148</v>
      </c>
      <c r="C208" s="18">
        <v>5874000</v>
      </c>
    </row>
    <row r="209" spans="1:3" ht="15">
      <c r="A209" s="11" t="s">
        <v>1878</v>
      </c>
      <c r="B209" s="13">
        <v>1849</v>
      </c>
      <c r="C209" s="18">
        <v>5724500</v>
      </c>
    </row>
    <row r="210" spans="1:3" ht="15">
      <c r="A210" s="11" t="s">
        <v>1880</v>
      </c>
      <c r="B210" s="13">
        <v>1466</v>
      </c>
      <c r="C210" s="18">
        <v>5533000</v>
      </c>
    </row>
    <row r="211" spans="1:3" ht="15">
      <c r="A211" s="11" t="s">
        <v>1882</v>
      </c>
      <c r="B211" s="13">
        <v>30797</v>
      </c>
      <c r="C211" s="18">
        <v>20198500</v>
      </c>
    </row>
    <row r="212" spans="1:3" ht="15">
      <c r="A212" s="11" t="s">
        <v>1884</v>
      </c>
      <c r="B212" s="13">
        <v>23401</v>
      </c>
      <c r="C212" s="18">
        <v>16500500</v>
      </c>
    </row>
    <row r="213" spans="1:3" ht="15">
      <c r="A213" s="11" t="s">
        <v>1886</v>
      </c>
      <c r="B213" s="13">
        <v>1257</v>
      </c>
      <c r="C213" s="18">
        <v>5428500</v>
      </c>
    </row>
    <row r="214" spans="1:3" ht="15">
      <c r="A214" s="11" t="s">
        <v>1888</v>
      </c>
      <c r="B214" s="13">
        <v>54203</v>
      </c>
      <c r="C214" s="18">
        <v>31901500</v>
      </c>
    </row>
    <row r="215" spans="1:3" ht="15">
      <c r="A215" s="11" t="s">
        <v>1890</v>
      </c>
      <c r="B215" s="13">
        <v>2769</v>
      </c>
      <c r="C215" s="18">
        <v>6184500</v>
      </c>
    </row>
    <row r="216" spans="1:3" ht="15">
      <c r="A216" s="11" t="s">
        <v>1892</v>
      </c>
      <c r="B216" s="13">
        <v>3125</v>
      </c>
      <c r="C216" s="18">
        <v>6362500</v>
      </c>
    </row>
    <row r="217" spans="1:3" ht="15">
      <c r="A217" s="11" t="s">
        <v>1894</v>
      </c>
      <c r="B217" s="13">
        <v>11349</v>
      </c>
      <c r="C217" s="18">
        <v>10474500</v>
      </c>
    </row>
    <row r="218" spans="1:3" ht="15">
      <c r="A218" s="11" t="s">
        <v>1896</v>
      </c>
      <c r="B218" s="13">
        <v>632</v>
      </c>
      <c r="C218" s="18">
        <v>5116000</v>
      </c>
    </row>
    <row r="219" spans="1:3" ht="15">
      <c r="A219" s="11" t="s">
        <v>1898</v>
      </c>
      <c r="B219" s="13">
        <v>1641</v>
      </c>
      <c r="C219" s="18">
        <v>5620500</v>
      </c>
    </row>
    <row r="220" spans="1:3" ht="15">
      <c r="A220" s="11" t="s">
        <v>1900</v>
      </c>
      <c r="B220" s="13">
        <v>2873</v>
      </c>
      <c r="C220" s="18">
        <v>6236500</v>
      </c>
    </row>
    <row r="221" spans="1:3" ht="15">
      <c r="A221" s="11" t="s">
        <v>1902</v>
      </c>
      <c r="B221" s="13">
        <v>544</v>
      </c>
      <c r="C221" s="18">
        <v>5072000</v>
      </c>
    </row>
    <row r="222" spans="1:3" ht="15">
      <c r="A222" s="11" t="s">
        <v>1904</v>
      </c>
      <c r="B222" s="13">
        <v>98</v>
      </c>
      <c r="C222" s="18">
        <v>5000000</v>
      </c>
    </row>
    <row r="223" spans="1:3" ht="15">
      <c r="A223" s="11" t="s">
        <v>1906</v>
      </c>
      <c r="B223" s="13">
        <v>1527</v>
      </c>
      <c r="C223" s="18">
        <v>5563500</v>
      </c>
    </row>
    <row r="224" spans="1:3" ht="15">
      <c r="A224" s="11" t="s">
        <v>1908</v>
      </c>
      <c r="B224" s="13">
        <v>1279</v>
      </c>
      <c r="C224" s="18">
        <v>5439500</v>
      </c>
    </row>
    <row r="225" spans="1:3" ht="15">
      <c r="A225" s="11" t="s">
        <v>1910</v>
      </c>
      <c r="B225" s="13">
        <v>595</v>
      </c>
      <c r="C225" s="18">
        <v>5097500</v>
      </c>
    </row>
    <row r="226" spans="1:3" ht="15">
      <c r="A226" s="11" t="s">
        <v>1912</v>
      </c>
      <c r="B226" s="13">
        <v>288</v>
      </c>
      <c r="C226" s="18">
        <v>5000000</v>
      </c>
    </row>
    <row r="227" spans="1:3" ht="15">
      <c r="A227" s="11" t="s">
        <v>1914</v>
      </c>
      <c r="B227" s="13">
        <v>7512</v>
      </c>
      <c r="C227" s="18">
        <v>8556000</v>
      </c>
    </row>
    <row r="228" spans="1:3" ht="15">
      <c r="A228" s="11" t="s">
        <v>1916</v>
      </c>
      <c r="B228" s="13">
        <v>16051</v>
      </c>
      <c r="C228" s="18">
        <v>12825500</v>
      </c>
    </row>
    <row r="229" spans="1:3" ht="15">
      <c r="A229" s="11" t="s">
        <v>1918</v>
      </c>
      <c r="B229" s="13">
        <v>1217</v>
      </c>
      <c r="C229" s="18">
        <v>5408500</v>
      </c>
    </row>
    <row r="230" spans="1:3" ht="15">
      <c r="A230" s="11" t="s">
        <v>1920</v>
      </c>
      <c r="B230" s="13">
        <v>675</v>
      </c>
      <c r="C230" s="18">
        <v>5137500</v>
      </c>
    </row>
    <row r="231" spans="1:3" ht="15">
      <c r="A231" s="11" t="s">
        <v>1922</v>
      </c>
      <c r="B231" s="13">
        <v>228</v>
      </c>
      <c r="C231" s="18">
        <v>5000000</v>
      </c>
    </row>
    <row r="232" spans="1:3" ht="15">
      <c r="A232" s="11" t="s">
        <v>1924</v>
      </c>
      <c r="B232" s="13">
        <v>140</v>
      </c>
      <c r="C232" s="18">
        <v>5000000</v>
      </c>
    </row>
    <row r="233" spans="1:3" ht="15">
      <c r="A233" s="11" t="s">
        <v>1926</v>
      </c>
      <c r="B233" s="13">
        <v>267</v>
      </c>
      <c r="C233" s="18">
        <v>5000000</v>
      </c>
    </row>
    <row r="234" spans="1:3" ht="15">
      <c r="A234" s="11" t="s">
        <v>1928</v>
      </c>
      <c r="B234" s="13">
        <v>147</v>
      </c>
      <c r="C234" s="18">
        <v>5000000</v>
      </c>
    </row>
    <row r="235" spans="1:3" ht="15">
      <c r="A235" s="11" t="s">
        <v>1930</v>
      </c>
      <c r="B235" s="13">
        <v>2667</v>
      </c>
      <c r="C235" s="18">
        <v>6133500</v>
      </c>
    </row>
    <row r="236" spans="1:3" ht="15">
      <c r="A236" s="11" t="s">
        <v>1932</v>
      </c>
      <c r="B236" s="13">
        <v>495</v>
      </c>
      <c r="C236" s="18">
        <v>5047500</v>
      </c>
    </row>
    <row r="237" spans="1:3" ht="15">
      <c r="A237" s="11" t="s">
        <v>1934</v>
      </c>
      <c r="B237" s="13">
        <v>666</v>
      </c>
      <c r="C237" s="18">
        <v>5133000</v>
      </c>
    </row>
    <row r="238" spans="1:3" ht="15">
      <c r="A238" s="11" t="s">
        <v>1938</v>
      </c>
      <c r="B238" s="13">
        <v>1218</v>
      </c>
      <c r="C238" s="18">
        <v>5409000</v>
      </c>
    </row>
    <row r="239" spans="1:3" ht="15">
      <c r="A239" s="11" t="s">
        <v>1940</v>
      </c>
      <c r="B239" s="13">
        <v>451</v>
      </c>
      <c r="C239" s="18">
        <v>5025500</v>
      </c>
    </row>
    <row r="240" spans="1:3" ht="15">
      <c r="A240" s="11" t="s">
        <v>1942</v>
      </c>
      <c r="B240" s="13">
        <v>519</v>
      </c>
      <c r="C240" s="18">
        <v>5059500</v>
      </c>
    </row>
    <row r="241" spans="1:3" ht="15">
      <c r="A241" s="11" t="s">
        <v>1944</v>
      </c>
      <c r="B241" s="13">
        <v>73</v>
      </c>
      <c r="C241" s="18">
        <v>5000000</v>
      </c>
    </row>
    <row r="242" spans="1:3" ht="15">
      <c r="A242" s="11" t="s">
        <v>1946</v>
      </c>
      <c r="B242" s="13">
        <v>73</v>
      </c>
      <c r="C242" s="18">
        <v>5000000</v>
      </c>
    </row>
    <row r="243" spans="1:3" ht="15">
      <c r="A243" s="11" t="s">
        <v>1948</v>
      </c>
      <c r="B243" s="13">
        <v>269</v>
      </c>
      <c r="C243" s="18">
        <v>5000000</v>
      </c>
    </row>
    <row r="244" spans="1:3" ht="15">
      <c r="A244" s="11" t="s">
        <v>1950</v>
      </c>
      <c r="B244" s="13">
        <v>2752</v>
      </c>
      <c r="C244" s="18">
        <v>6176000</v>
      </c>
    </row>
    <row r="245" spans="1:3" ht="15">
      <c r="A245" s="11" t="s">
        <v>1952</v>
      </c>
      <c r="B245" s="13">
        <v>188</v>
      </c>
      <c r="C245" s="18">
        <v>5000000</v>
      </c>
    </row>
    <row r="246" spans="1:3" ht="15">
      <c r="A246" s="11" t="s">
        <v>1954</v>
      </c>
      <c r="B246" s="13">
        <v>157</v>
      </c>
      <c r="C246" s="18">
        <v>5000000</v>
      </c>
    </row>
    <row r="247" spans="1:3" ht="15">
      <c r="A247" s="11" t="s">
        <v>1956</v>
      </c>
      <c r="B247" s="13">
        <v>7957</v>
      </c>
      <c r="C247" s="18">
        <v>8778500</v>
      </c>
    </row>
    <row r="248" spans="1:3" ht="15">
      <c r="A248" s="11" t="s">
        <v>1958</v>
      </c>
      <c r="B248" s="13">
        <v>256</v>
      </c>
      <c r="C248" s="18">
        <v>5000000</v>
      </c>
    </row>
    <row r="249" spans="1:3" ht="15">
      <c r="A249" s="11" t="s">
        <v>1960</v>
      </c>
      <c r="B249" s="13">
        <v>1025</v>
      </c>
      <c r="C249" s="18">
        <v>5312500</v>
      </c>
    </row>
    <row r="250" spans="1:3" ht="15">
      <c r="A250" s="11" t="s">
        <v>1962</v>
      </c>
      <c r="B250" s="13">
        <v>755</v>
      </c>
      <c r="C250" s="18">
        <v>5177500</v>
      </c>
    </row>
    <row r="251" spans="1:3" ht="15">
      <c r="A251" s="11" t="s">
        <v>1964</v>
      </c>
      <c r="B251" s="13">
        <v>411</v>
      </c>
      <c r="C251" s="18">
        <v>5005500</v>
      </c>
    </row>
    <row r="252" spans="1:3" ht="15">
      <c r="A252" s="11" t="s">
        <v>1966</v>
      </c>
      <c r="B252" s="13">
        <v>296</v>
      </c>
      <c r="C252" s="18">
        <v>5000000</v>
      </c>
    </row>
    <row r="253" spans="1:3" ht="15">
      <c r="A253" s="11" t="s">
        <v>1968</v>
      </c>
      <c r="B253" s="13">
        <v>540</v>
      </c>
      <c r="C253" s="18">
        <v>5070000</v>
      </c>
    </row>
    <row r="254" spans="1:3" ht="15">
      <c r="A254" s="11" t="s">
        <v>1970</v>
      </c>
      <c r="B254" s="13">
        <v>497</v>
      </c>
      <c r="C254" s="18">
        <v>5048500</v>
      </c>
    </row>
    <row r="255" spans="1:3" ht="15">
      <c r="A255" s="11" t="s">
        <v>1972</v>
      </c>
      <c r="B255" s="13">
        <v>1607</v>
      </c>
      <c r="C255" s="18">
        <v>5603500</v>
      </c>
    </row>
    <row r="256" spans="1:3" ht="15">
      <c r="A256" s="11" t="s">
        <v>1974</v>
      </c>
      <c r="B256" s="13">
        <v>159</v>
      </c>
      <c r="C256" s="18">
        <v>5000000</v>
      </c>
    </row>
    <row r="257" spans="1:3" ht="15">
      <c r="A257" s="11" t="s">
        <v>1976</v>
      </c>
      <c r="B257" s="13">
        <v>487</v>
      </c>
      <c r="C257" s="18">
        <v>5043500</v>
      </c>
    </row>
    <row r="258" spans="1:3" ht="15">
      <c r="A258" s="11" t="s">
        <v>1978</v>
      </c>
      <c r="B258" s="13">
        <v>1274</v>
      </c>
      <c r="C258" s="18">
        <v>5437000</v>
      </c>
    </row>
    <row r="259" spans="1:3" ht="15">
      <c r="A259" s="11" t="s">
        <v>1980</v>
      </c>
      <c r="B259" s="13">
        <v>1762</v>
      </c>
      <c r="C259" s="18">
        <v>5681000</v>
      </c>
    </row>
    <row r="260" spans="1:3" ht="15">
      <c r="A260" s="11" t="s">
        <v>1982</v>
      </c>
      <c r="B260" s="13">
        <v>199</v>
      </c>
      <c r="C260" s="18">
        <v>5000000</v>
      </c>
    </row>
    <row r="261" spans="1:3" ht="15">
      <c r="A261" s="11" t="s">
        <v>1984</v>
      </c>
      <c r="B261" s="13">
        <v>1496</v>
      </c>
      <c r="C261" s="18">
        <v>5548000</v>
      </c>
    </row>
    <row r="262" spans="1:3" ht="15">
      <c r="A262" s="11" t="s">
        <v>1986</v>
      </c>
      <c r="B262" s="13">
        <v>3124</v>
      </c>
      <c r="C262" s="18">
        <v>6362000</v>
      </c>
    </row>
    <row r="263" spans="1:3" ht="15">
      <c r="A263" s="11" t="s">
        <v>1988</v>
      </c>
      <c r="B263" s="13">
        <v>1472</v>
      </c>
      <c r="C263" s="18">
        <v>5536000</v>
      </c>
    </row>
    <row r="264" spans="1:3" ht="15">
      <c r="A264" s="11" t="s">
        <v>1990</v>
      </c>
      <c r="B264" s="13">
        <v>198</v>
      </c>
      <c r="C264" s="18">
        <v>5000000</v>
      </c>
    </row>
    <row r="265" spans="1:3" ht="15">
      <c r="A265" s="11" t="s">
        <v>1992</v>
      </c>
      <c r="B265" s="13">
        <v>520</v>
      </c>
      <c r="C265" s="18">
        <v>5060000</v>
      </c>
    </row>
    <row r="266" spans="1:3" ht="15">
      <c r="A266" s="11" t="s">
        <v>1994</v>
      </c>
      <c r="B266" s="13">
        <v>287</v>
      </c>
      <c r="C266" s="18">
        <v>5000000</v>
      </c>
    </row>
    <row r="267" spans="1:3" ht="15">
      <c r="A267" s="11" t="s">
        <v>1996</v>
      </c>
      <c r="B267" s="13">
        <v>554</v>
      </c>
      <c r="C267" s="18">
        <v>5077000</v>
      </c>
    </row>
    <row r="268" spans="1:3" ht="15">
      <c r="A268" s="11" t="s">
        <v>1998</v>
      </c>
      <c r="B268" s="13">
        <v>576</v>
      </c>
      <c r="C268" s="18">
        <v>5088000</v>
      </c>
    </row>
    <row r="269" spans="1:3" ht="15">
      <c r="A269" s="11" t="s">
        <v>2000</v>
      </c>
      <c r="B269" s="13">
        <v>1312</v>
      </c>
      <c r="C269" s="18">
        <v>5456000</v>
      </c>
    </row>
    <row r="270" spans="1:3" ht="15">
      <c r="A270" s="11" t="s">
        <v>2002</v>
      </c>
      <c r="B270" s="13">
        <v>1223</v>
      </c>
      <c r="C270" s="18">
        <v>5411500</v>
      </c>
    </row>
    <row r="271" spans="1:3" ht="15">
      <c r="A271" s="11" t="s">
        <v>2004</v>
      </c>
      <c r="B271" s="13">
        <v>412</v>
      </c>
      <c r="C271" s="18">
        <v>5006000</v>
      </c>
    </row>
    <row r="272" spans="1:3" ht="15">
      <c r="A272" s="11" t="s">
        <v>2006</v>
      </c>
      <c r="B272" s="13">
        <v>91</v>
      </c>
      <c r="C272" s="18">
        <v>5000000</v>
      </c>
    </row>
    <row r="273" spans="1:3" ht="15">
      <c r="A273" s="11" t="s">
        <v>2008</v>
      </c>
      <c r="B273" s="13">
        <v>706</v>
      </c>
      <c r="C273" s="18">
        <v>5153000</v>
      </c>
    </row>
    <row r="274" spans="1:3" ht="15">
      <c r="A274" s="11" t="s">
        <v>2010</v>
      </c>
      <c r="B274" s="13">
        <v>973</v>
      </c>
      <c r="C274" s="18">
        <v>5286500</v>
      </c>
    </row>
    <row r="275" spans="1:3" ht="15">
      <c r="A275" s="11" t="s">
        <v>2012</v>
      </c>
      <c r="B275" s="13">
        <v>288</v>
      </c>
      <c r="C275" s="18">
        <v>5000000</v>
      </c>
    </row>
    <row r="276" spans="1:3" ht="15">
      <c r="A276" s="11" t="s">
        <v>2014</v>
      </c>
      <c r="B276" s="13">
        <v>1969</v>
      </c>
      <c r="C276" s="18">
        <v>5784500</v>
      </c>
    </row>
    <row r="277" spans="1:3" ht="15">
      <c r="A277" s="11" t="s">
        <v>2016</v>
      </c>
      <c r="B277" s="13">
        <v>985</v>
      </c>
      <c r="C277" s="18">
        <v>5292500</v>
      </c>
    </row>
    <row r="278" spans="1:3" ht="15">
      <c r="A278" s="11" t="s">
        <v>2018</v>
      </c>
      <c r="B278" s="13">
        <v>906</v>
      </c>
      <c r="C278" s="18">
        <v>5253000</v>
      </c>
    </row>
    <row r="279" spans="1:3" ht="15">
      <c r="A279" s="11" t="s">
        <v>2020</v>
      </c>
      <c r="B279" s="13">
        <v>701</v>
      </c>
      <c r="C279" s="18">
        <v>5150500</v>
      </c>
    </row>
    <row r="280" spans="1:3" ht="15">
      <c r="A280" s="11" t="s">
        <v>2022</v>
      </c>
      <c r="B280" s="13">
        <v>219</v>
      </c>
      <c r="C280" s="18">
        <v>5000000</v>
      </c>
    </row>
    <row r="281" spans="1:3" ht="15">
      <c r="A281" s="11" t="s">
        <v>2024</v>
      </c>
      <c r="B281" s="13">
        <v>160</v>
      </c>
      <c r="C281" s="18">
        <v>5000000</v>
      </c>
    </row>
    <row r="282" spans="1:3" ht="15">
      <c r="A282" s="11" t="s">
        <v>2026</v>
      </c>
      <c r="B282" s="13">
        <v>405</v>
      </c>
      <c r="C282" s="18">
        <v>5002500</v>
      </c>
    </row>
    <row r="283" spans="1:3" ht="15">
      <c r="A283" s="11" t="s">
        <v>2028</v>
      </c>
      <c r="B283" s="13">
        <v>584</v>
      </c>
      <c r="C283" s="18">
        <v>5092000</v>
      </c>
    </row>
    <row r="284" spans="1:3" ht="15">
      <c r="A284" s="11" t="s">
        <v>2030</v>
      </c>
      <c r="B284" s="13">
        <v>244</v>
      </c>
      <c r="C284" s="18">
        <v>5000000</v>
      </c>
    </row>
    <row r="285" spans="1:3" ht="15">
      <c r="A285" s="11" t="s">
        <v>2032</v>
      </c>
      <c r="B285" s="13">
        <v>223</v>
      </c>
      <c r="C285" s="18">
        <v>5000000</v>
      </c>
    </row>
    <row r="286" spans="1:3" ht="15">
      <c r="A286" s="11" t="s">
        <v>2034</v>
      </c>
      <c r="B286" s="13">
        <v>759</v>
      </c>
      <c r="C286" s="18">
        <v>5179500</v>
      </c>
    </row>
    <row r="287" spans="1:3" ht="15">
      <c r="A287" s="11" t="s">
        <v>2036</v>
      </c>
      <c r="B287" s="13">
        <v>334</v>
      </c>
      <c r="C287" s="18">
        <v>5000000</v>
      </c>
    </row>
    <row r="288" spans="1:3" ht="15">
      <c r="A288" s="11" t="s">
        <v>2038</v>
      </c>
      <c r="B288" s="13">
        <v>330</v>
      </c>
      <c r="C288" s="18">
        <v>5000000</v>
      </c>
    </row>
    <row r="289" spans="1:3" ht="15">
      <c r="A289" s="11" t="s">
        <v>2040</v>
      </c>
      <c r="B289" s="13">
        <v>128</v>
      </c>
      <c r="C289" s="18">
        <v>5000000</v>
      </c>
    </row>
    <row r="290" spans="1:3" ht="15">
      <c r="A290" s="11" t="s">
        <v>2042</v>
      </c>
      <c r="B290" s="13">
        <v>440</v>
      </c>
      <c r="C290" s="18">
        <v>5020000</v>
      </c>
    </row>
    <row r="291" spans="1:3" ht="15">
      <c r="A291" s="11" t="s">
        <v>2044</v>
      </c>
      <c r="B291" s="13">
        <v>355</v>
      </c>
      <c r="C291" s="18">
        <v>5000000</v>
      </c>
    </row>
    <row r="292" spans="1:3" ht="15">
      <c r="A292" s="11" t="s">
        <v>2048</v>
      </c>
      <c r="B292" s="13">
        <v>26257</v>
      </c>
      <c r="C292" s="18">
        <v>17928500</v>
      </c>
    </row>
    <row r="293" spans="1:3" ht="15">
      <c r="A293" s="11" t="s">
        <v>2050</v>
      </c>
      <c r="B293" s="13">
        <v>8114</v>
      </c>
      <c r="C293" s="18">
        <v>8857000</v>
      </c>
    </row>
    <row r="294" spans="1:3" ht="15">
      <c r="A294" s="11" t="s">
        <v>2052</v>
      </c>
      <c r="B294" s="13">
        <v>157352</v>
      </c>
      <c r="C294" s="18">
        <v>83476000</v>
      </c>
    </row>
    <row r="295" spans="1:3" ht="15">
      <c r="A295" s="11" t="s">
        <v>2054</v>
      </c>
      <c r="B295" s="13">
        <v>8959</v>
      </c>
      <c r="C295" s="18">
        <v>9279500</v>
      </c>
    </row>
    <row r="296" spans="1:3" ht="15">
      <c r="A296" s="11" t="s">
        <v>2056</v>
      </c>
      <c r="B296" s="13">
        <v>12660</v>
      </c>
      <c r="C296" s="18">
        <v>11130000</v>
      </c>
    </row>
    <row r="297" spans="1:3" ht="15">
      <c r="A297" s="11" t="s">
        <v>2058</v>
      </c>
      <c r="B297" s="13">
        <v>57510</v>
      </c>
      <c r="C297" s="18">
        <v>33555000</v>
      </c>
    </row>
    <row r="298" spans="1:3" ht="15">
      <c r="A298" s="11" t="s">
        <v>2060</v>
      </c>
      <c r="B298" s="13">
        <v>25996</v>
      </c>
      <c r="C298" s="18">
        <v>17798000</v>
      </c>
    </row>
    <row r="299" spans="1:3" ht="15">
      <c r="A299" s="11" t="s">
        <v>2062</v>
      </c>
      <c r="B299" s="13">
        <v>6331</v>
      </c>
      <c r="C299" s="18">
        <v>7965500</v>
      </c>
    </row>
    <row r="300" spans="1:3" ht="15">
      <c r="A300" s="11" t="s">
        <v>2064</v>
      </c>
      <c r="B300" s="13">
        <v>33131</v>
      </c>
      <c r="C300" s="18">
        <v>21365500</v>
      </c>
    </row>
    <row r="301" spans="1:3" ht="15">
      <c r="A301" s="11" t="s">
        <v>2066</v>
      </c>
      <c r="B301" s="13">
        <v>5995</v>
      </c>
      <c r="C301" s="18">
        <v>7797500</v>
      </c>
    </row>
    <row r="302" spans="1:3" ht="15">
      <c r="A302" s="11" t="s">
        <v>2068</v>
      </c>
      <c r="B302" s="13">
        <v>37030</v>
      </c>
      <c r="C302" s="18">
        <v>23315000</v>
      </c>
    </row>
    <row r="303" spans="1:3" ht="15">
      <c r="A303" s="11" t="s">
        <v>2070</v>
      </c>
      <c r="B303" s="13">
        <v>34407</v>
      </c>
      <c r="C303" s="18">
        <v>22003500</v>
      </c>
    </row>
    <row r="304" spans="1:3" ht="15">
      <c r="A304" s="11" t="s">
        <v>2072</v>
      </c>
      <c r="B304" s="13">
        <v>806</v>
      </c>
      <c r="C304" s="18">
        <v>5203000</v>
      </c>
    </row>
    <row r="305" spans="1:3" ht="15">
      <c r="A305" s="11" t="s">
        <v>2074</v>
      </c>
      <c r="B305" s="13">
        <v>9948</v>
      </c>
      <c r="C305" s="18">
        <v>9774000</v>
      </c>
    </row>
    <row r="306" spans="1:3" ht="15">
      <c r="A306" s="11" t="s">
        <v>2076</v>
      </c>
      <c r="B306" s="13">
        <v>149</v>
      </c>
      <c r="C306" s="18">
        <v>5000000</v>
      </c>
    </row>
    <row r="307" spans="1:3" ht="15">
      <c r="A307" s="11" t="s">
        <v>2078</v>
      </c>
      <c r="B307" s="13">
        <v>195</v>
      </c>
      <c r="C307" s="18">
        <v>5000000</v>
      </c>
    </row>
    <row r="308" spans="1:3" ht="15">
      <c r="A308" s="11" t="s">
        <v>2080</v>
      </c>
      <c r="B308" s="13">
        <v>1950</v>
      </c>
      <c r="C308" s="18">
        <v>5775000</v>
      </c>
    </row>
    <row r="309" spans="1:3" ht="15">
      <c r="A309" s="11" t="s">
        <v>2082</v>
      </c>
      <c r="B309" s="13">
        <v>224</v>
      </c>
      <c r="C309" s="18">
        <v>5000000</v>
      </c>
    </row>
    <row r="310" spans="1:3" ht="15">
      <c r="A310" s="11" t="s">
        <v>2084</v>
      </c>
      <c r="B310" s="13">
        <v>4170</v>
      </c>
      <c r="C310" s="18">
        <v>6885000</v>
      </c>
    </row>
    <row r="311" spans="1:3" ht="15">
      <c r="A311" s="11" t="s">
        <v>2086</v>
      </c>
      <c r="B311" s="13">
        <v>155</v>
      </c>
      <c r="C311" s="18">
        <v>5000000</v>
      </c>
    </row>
    <row r="312" spans="1:3" ht="15">
      <c r="A312" s="11" t="s">
        <v>2088</v>
      </c>
      <c r="B312" s="13">
        <v>852</v>
      </c>
      <c r="C312" s="18">
        <v>5226000</v>
      </c>
    </row>
    <row r="313" spans="1:3" ht="15">
      <c r="A313" s="11" t="s">
        <v>2090</v>
      </c>
      <c r="B313" s="13">
        <v>201</v>
      </c>
      <c r="C313" s="18">
        <v>5000000</v>
      </c>
    </row>
    <row r="314" spans="1:3" ht="15">
      <c r="A314" s="11" t="s">
        <v>2094</v>
      </c>
      <c r="B314" s="13">
        <v>790</v>
      </c>
      <c r="C314" s="18">
        <v>5195000</v>
      </c>
    </row>
    <row r="315" spans="1:3" ht="15">
      <c r="A315" s="11" t="s">
        <v>2098</v>
      </c>
      <c r="B315" s="13">
        <v>22189</v>
      </c>
      <c r="C315" s="18">
        <v>15894500</v>
      </c>
    </row>
    <row r="316" spans="1:3" ht="15">
      <c r="A316" s="11" t="s">
        <v>2100</v>
      </c>
      <c r="B316" s="13">
        <v>50216</v>
      </c>
      <c r="C316" s="18">
        <v>29908000</v>
      </c>
    </row>
    <row r="317" spans="1:3" ht="15">
      <c r="A317" s="11" t="s">
        <v>2102</v>
      </c>
      <c r="B317" s="13">
        <v>1472</v>
      </c>
      <c r="C317" s="18">
        <v>5536000</v>
      </c>
    </row>
    <row r="318" spans="1:3" ht="15">
      <c r="A318" s="11" t="s">
        <v>2104</v>
      </c>
      <c r="B318" s="13">
        <v>1562</v>
      </c>
      <c r="C318" s="18">
        <v>5581000</v>
      </c>
    </row>
    <row r="319" spans="1:3" ht="15">
      <c r="A319" s="11" t="s">
        <v>2106</v>
      </c>
      <c r="B319" s="13">
        <v>1194</v>
      </c>
      <c r="C319" s="18">
        <v>5397000</v>
      </c>
    </row>
    <row r="320" spans="1:3" ht="15">
      <c r="A320" s="11" t="s">
        <v>2108</v>
      </c>
      <c r="B320" s="13">
        <v>1696</v>
      </c>
      <c r="C320" s="18">
        <v>5648000</v>
      </c>
    </row>
    <row r="321" spans="1:3" ht="15">
      <c r="A321" s="11" t="s">
        <v>2110</v>
      </c>
      <c r="B321" s="13">
        <v>2634</v>
      </c>
      <c r="C321" s="18">
        <v>6117000</v>
      </c>
    </row>
    <row r="322" spans="1:3" ht="15">
      <c r="A322" s="11" t="s">
        <v>2112</v>
      </c>
      <c r="B322" s="13">
        <v>1744</v>
      </c>
      <c r="C322" s="18">
        <v>5672000</v>
      </c>
    </row>
    <row r="323" spans="1:3" ht="15">
      <c r="A323" s="11" t="s">
        <v>2114</v>
      </c>
      <c r="B323" s="13">
        <v>13012</v>
      </c>
      <c r="C323" s="18">
        <v>11306000</v>
      </c>
    </row>
    <row r="324" spans="1:3" ht="15">
      <c r="A324" s="11" t="s">
        <v>2116</v>
      </c>
      <c r="B324" s="13">
        <v>3978</v>
      </c>
      <c r="C324" s="18">
        <v>6789000</v>
      </c>
    </row>
    <row r="325" spans="1:3" ht="15">
      <c r="A325" s="11" t="s">
        <v>2118</v>
      </c>
      <c r="B325" s="13">
        <v>5855</v>
      </c>
      <c r="C325" s="18">
        <v>7727500</v>
      </c>
    </row>
    <row r="326" spans="1:3" ht="15">
      <c r="A326" s="11" t="s">
        <v>2120</v>
      </c>
      <c r="B326" s="13">
        <v>1932</v>
      </c>
      <c r="C326" s="18">
        <v>5766000</v>
      </c>
    </row>
    <row r="327" spans="1:3" ht="15">
      <c r="A327" s="11" t="s">
        <v>2122</v>
      </c>
      <c r="B327" s="13">
        <v>93</v>
      </c>
      <c r="C327" s="18">
        <v>5000000</v>
      </c>
    </row>
    <row r="328" spans="1:3" ht="15">
      <c r="A328" s="11" t="s">
        <v>2124</v>
      </c>
      <c r="B328" s="13">
        <v>1537</v>
      </c>
      <c r="C328" s="18">
        <v>5568500</v>
      </c>
    </row>
    <row r="329" spans="1:3" ht="15">
      <c r="A329" s="11" t="s">
        <v>2126</v>
      </c>
      <c r="B329" s="13">
        <v>593</v>
      </c>
      <c r="C329" s="18">
        <v>5096500</v>
      </c>
    </row>
    <row r="330" spans="1:3" ht="15">
      <c r="A330" s="11" t="s">
        <v>2128</v>
      </c>
      <c r="B330" s="13">
        <v>42</v>
      </c>
      <c r="C330" s="18">
        <v>5000000</v>
      </c>
    </row>
    <row r="331" spans="1:3" ht="15">
      <c r="A331" s="11" t="s">
        <v>2130</v>
      </c>
      <c r="B331" s="13">
        <v>147</v>
      </c>
      <c r="C331" s="18">
        <v>5000000</v>
      </c>
    </row>
    <row r="332" spans="1:3" ht="15">
      <c r="A332" s="11" t="s">
        <v>2132</v>
      </c>
      <c r="B332" s="13">
        <v>292</v>
      </c>
      <c r="C332" s="18">
        <v>5000000</v>
      </c>
    </row>
    <row r="333" spans="1:3" ht="15">
      <c r="A333" s="11" t="s">
        <v>2134</v>
      </c>
      <c r="B333" s="13">
        <v>92</v>
      </c>
      <c r="C333" s="18">
        <v>5000000</v>
      </c>
    </row>
    <row r="334" spans="1:3" ht="15">
      <c r="A334" s="11" t="s">
        <v>2136</v>
      </c>
      <c r="B334" s="13">
        <v>2382</v>
      </c>
      <c r="C334" s="18">
        <v>5991000</v>
      </c>
    </row>
    <row r="335" spans="1:3" ht="15">
      <c r="A335" s="11" t="s">
        <v>2138</v>
      </c>
      <c r="B335" s="13">
        <v>523</v>
      </c>
      <c r="C335" s="18">
        <v>5061500</v>
      </c>
    </row>
    <row r="336" spans="1:3" ht="15">
      <c r="A336" s="11" t="s">
        <v>2140</v>
      </c>
      <c r="B336" s="13">
        <v>151</v>
      </c>
      <c r="C336" s="18">
        <v>5000000</v>
      </c>
    </row>
    <row r="337" spans="1:3" ht="15">
      <c r="A337" s="11" t="s">
        <v>2142</v>
      </c>
      <c r="B337" s="13">
        <v>38</v>
      </c>
      <c r="C337" s="18">
        <v>5000000</v>
      </c>
    </row>
    <row r="338" spans="1:3" ht="15">
      <c r="A338" s="11" t="s">
        <v>2144</v>
      </c>
      <c r="B338" s="13">
        <v>431</v>
      </c>
      <c r="C338" s="18">
        <v>5015500</v>
      </c>
    </row>
    <row r="339" spans="1:3" ht="15">
      <c r="A339" s="11" t="s">
        <v>2146</v>
      </c>
      <c r="B339" s="13">
        <v>1359</v>
      </c>
      <c r="C339" s="18">
        <v>5479500</v>
      </c>
    </row>
    <row r="340" spans="1:3" ht="15">
      <c r="A340" s="11" t="s">
        <v>2148</v>
      </c>
      <c r="B340" s="13">
        <v>824</v>
      </c>
      <c r="C340" s="18">
        <v>5212000</v>
      </c>
    </row>
    <row r="341" spans="1:3" ht="15">
      <c r="A341" s="11" t="s">
        <v>2150</v>
      </c>
      <c r="B341" s="13">
        <v>851</v>
      </c>
      <c r="C341" s="18">
        <v>5225500</v>
      </c>
    </row>
    <row r="342" spans="1:3" ht="15">
      <c r="A342" s="11" t="s">
        <v>2152</v>
      </c>
      <c r="B342" s="13">
        <v>1230</v>
      </c>
      <c r="C342" s="18">
        <v>5415000</v>
      </c>
    </row>
    <row r="343" spans="1:3" ht="15">
      <c r="A343" s="11" t="s">
        <v>2154</v>
      </c>
      <c r="B343" s="13">
        <v>380</v>
      </c>
      <c r="C343" s="18">
        <v>5000000</v>
      </c>
    </row>
    <row r="344" spans="1:3" ht="15">
      <c r="A344" s="11" t="s">
        <v>2156</v>
      </c>
      <c r="B344" s="13">
        <v>447</v>
      </c>
      <c r="C344" s="18">
        <v>5023500</v>
      </c>
    </row>
    <row r="345" spans="1:3" ht="15">
      <c r="A345" s="11" t="s">
        <v>2158</v>
      </c>
      <c r="B345" s="13">
        <v>236</v>
      </c>
      <c r="C345" s="18">
        <v>5000000</v>
      </c>
    </row>
    <row r="346" spans="1:3" ht="15">
      <c r="A346" s="11" t="s">
        <v>2160</v>
      </c>
      <c r="B346" s="13">
        <v>551</v>
      </c>
      <c r="C346" s="18">
        <v>5075500</v>
      </c>
    </row>
    <row r="347" spans="1:3" ht="15">
      <c r="A347" s="11" t="s">
        <v>2162</v>
      </c>
      <c r="B347" s="13">
        <v>27443</v>
      </c>
      <c r="C347" s="18">
        <v>18521500</v>
      </c>
    </row>
    <row r="348" spans="1:3" ht="15">
      <c r="A348" s="11" t="s">
        <v>2164</v>
      </c>
      <c r="B348" s="13">
        <v>336</v>
      </c>
      <c r="C348" s="18">
        <v>5000000</v>
      </c>
    </row>
    <row r="349" spans="1:3" ht="15">
      <c r="A349" s="11" t="s">
        <v>2166</v>
      </c>
      <c r="B349" s="13">
        <v>271</v>
      </c>
      <c r="C349" s="18">
        <v>5000000</v>
      </c>
    </row>
    <row r="350" spans="1:3" ht="15">
      <c r="A350" s="11" t="s">
        <v>2168</v>
      </c>
      <c r="B350" s="13">
        <v>253</v>
      </c>
      <c r="C350" s="18">
        <v>5000000</v>
      </c>
    </row>
    <row r="351" spans="1:3" ht="15">
      <c r="A351" s="11" t="s">
        <v>2170</v>
      </c>
      <c r="B351" s="13">
        <v>305</v>
      </c>
      <c r="C351" s="18">
        <v>5000000</v>
      </c>
    </row>
    <row r="352" spans="1:3" ht="15">
      <c r="A352" s="11" t="s">
        <v>2172</v>
      </c>
      <c r="B352" s="13">
        <v>5804</v>
      </c>
      <c r="C352" s="18">
        <v>7702000</v>
      </c>
    </row>
    <row r="353" spans="1:3" ht="15">
      <c r="A353" s="11" t="s">
        <v>2174</v>
      </c>
      <c r="B353" s="13">
        <v>2426</v>
      </c>
      <c r="C353" s="18">
        <v>6013000</v>
      </c>
    </row>
    <row r="354" spans="1:3" ht="15">
      <c r="A354" s="11" t="s">
        <v>2176</v>
      </c>
      <c r="B354" s="13">
        <v>625</v>
      </c>
      <c r="C354" s="18">
        <v>5112500</v>
      </c>
    </row>
    <row r="355" spans="1:3" ht="15">
      <c r="A355" s="11" t="s">
        <v>2178</v>
      </c>
      <c r="B355" s="13">
        <v>7124</v>
      </c>
      <c r="C355" s="18">
        <v>8362000</v>
      </c>
    </row>
    <row r="356" spans="1:3" ht="15">
      <c r="A356" s="11" t="s">
        <v>2180</v>
      </c>
      <c r="B356" s="13">
        <v>234</v>
      </c>
      <c r="C356" s="18">
        <v>5000000</v>
      </c>
    </row>
    <row r="357" spans="1:3" ht="15">
      <c r="A357" s="11" t="s">
        <v>2182</v>
      </c>
      <c r="B357" s="13">
        <v>1131</v>
      </c>
      <c r="C357" s="18">
        <v>5365500</v>
      </c>
    </row>
    <row r="358" spans="1:3" ht="15">
      <c r="A358" s="11" t="s">
        <v>2184</v>
      </c>
      <c r="B358" s="13">
        <v>5360</v>
      </c>
      <c r="C358" s="18">
        <v>7480000</v>
      </c>
    </row>
    <row r="359" spans="1:3" ht="15">
      <c r="A359" s="11" t="s">
        <v>2186</v>
      </c>
      <c r="B359" s="13">
        <v>6646</v>
      </c>
      <c r="C359" s="18">
        <v>8123000</v>
      </c>
    </row>
    <row r="360" spans="1:3" ht="15">
      <c r="A360" s="11" t="s">
        <v>2188</v>
      </c>
      <c r="B360" s="13">
        <v>1079</v>
      </c>
      <c r="C360" s="18">
        <v>5339500</v>
      </c>
    </row>
    <row r="361" spans="1:3" ht="15">
      <c r="A361" s="11" t="s">
        <v>2190</v>
      </c>
      <c r="B361" s="13">
        <v>685</v>
      </c>
      <c r="C361" s="18">
        <v>5142500</v>
      </c>
    </row>
    <row r="362" spans="1:3" ht="15">
      <c r="A362" s="11" t="s">
        <v>2192</v>
      </c>
      <c r="B362" s="13">
        <v>260</v>
      </c>
      <c r="C362" s="18">
        <v>5000000</v>
      </c>
    </row>
    <row r="363" spans="1:3" ht="15">
      <c r="A363" s="11" t="s">
        <v>2194</v>
      </c>
      <c r="B363" s="13">
        <v>451</v>
      </c>
      <c r="C363" s="18">
        <v>5025500</v>
      </c>
    </row>
    <row r="364" spans="1:3" ht="15">
      <c r="A364" s="11" t="s">
        <v>2196</v>
      </c>
      <c r="B364" s="13">
        <v>443</v>
      </c>
      <c r="C364" s="18">
        <v>5021500</v>
      </c>
    </row>
    <row r="365" spans="1:3" ht="15">
      <c r="A365" s="11" t="s">
        <v>2198</v>
      </c>
      <c r="B365" s="13">
        <v>614</v>
      </c>
      <c r="C365" s="18">
        <v>5107000</v>
      </c>
    </row>
    <row r="366" spans="1:3" ht="15">
      <c r="A366" s="11" t="s">
        <v>2200</v>
      </c>
      <c r="B366" s="13">
        <v>126</v>
      </c>
      <c r="C366" s="18">
        <v>5000000</v>
      </c>
    </row>
    <row r="367" spans="1:3" ht="15">
      <c r="A367" s="11" t="s">
        <v>2206</v>
      </c>
      <c r="B367" s="13">
        <v>10899</v>
      </c>
      <c r="C367" s="18">
        <v>10249500</v>
      </c>
    </row>
    <row r="368" spans="1:3" ht="15">
      <c r="A368" s="11" t="s">
        <v>2208</v>
      </c>
      <c r="B368" s="13">
        <v>62322</v>
      </c>
      <c r="C368" s="18">
        <v>35961000</v>
      </c>
    </row>
    <row r="369" spans="1:3" ht="15">
      <c r="A369" s="11" t="s">
        <v>2210</v>
      </c>
      <c r="B369" s="13">
        <v>2448</v>
      </c>
      <c r="C369" s="18">
        <v>6024000</v>
      </c>
    </row>
    <row r="370" spans="1:3" ht="15">
      <c r="A370" s="11" t="s">
        <v>2212</v>
      </c>
      <c r="B370" s="13">
        <v>3959</v>
      </c>
      <c r="C370" s="18">
        <v>6779500</v>
      </c>
    </row>
    <row r="371" spans="1:3" ht="15">
      <c r="A371" s="11" t="s">
        <v>2214</v>
      </c>
      <c r="B371" s="13">
        <v>44592</v>
      </c>
      <c r="C371" s="18">
        <v>27096000</v>
      </c>
    </row>
    <row r="372" spans="1:3" ht="15">
      <c r="A372" s="11" t="s">
        <v>2216</v>
      </c>
      <c r="B372" s="13">
        <v>778</v>
      </c>
      <c r="C372" s="18">
        <v>5189000</v>
      </c>
    </row>
    <row r="373" spans="1:3" ht="15">
      <c r="A373" s="11" t="s">
        <v>2218</v>
      </c>
      <c r="B373" s="13">
        <v>5745</v>
      </c>
      <c r="C373" s="18">
        <v>7672500</v>
      </c>
    </row>
    <row r="374" spans="1:3" ht="15">
      <c r="A374" s="11" t="s">
        <v>2220</v>
      </c>
      <c r="B374" s="13">
        <v>1271</v>
      </c>
      <c r="C374" s="18">
        <v>5435500</v>
      </c>
    </row>
    <row r="375" spans="1:3" ht="15">
      <c r="A375" s="11" t="s">
        <v>2222</v>
      </c>
      <c r="B375" s="13">
        <v>39771</v>
      </c>
      <c r="C375" s="18">
        <v>24685500</v>
      </c>
    </row>
    <row r="376" spans="1:3" ht="15">
      <c r="A376" s="11" t="s">
        <v>2224</v>
      </c>
      <c r="B376" s="13">
        <v>220</v>
      </c>
      <c r="C376" s="18">
        <v>5000000</v>
      </c>
    </row>
    <row r="377" spans="1:3" ht="15">
      <c r="A377" s="11" t="s">
        <v>2226</v>
      </c>
      <c r="B377" s="13">
        <v>160</v>
      </c>
      <c r="C377" s="18">
        <v>5000000</v>
      </c>
    </row>
    <row r="378" spans="1:3" ht="15">
      <c r="A378" s="11" t="s">
        <v>2228</v>
      </c>
      <c r="B378" s="13">
        <v>43</v>
      </c>
      <c r="C378" s="18">
        <v>5000000</v>
      </c>
    </row>
    <row r="379" spans="1:3" ht="15">
      <c r="A379" s="11" t="s">
        <v>2230</v>
      </c>
      <c r="B379" s="13">
        <v>1319</v>
      </c>
      <c r="C379" s="18">
        <v>5459500</v>
      </c>
    </row>
    <row r="380" spans="1:3" ht="15">
      <c r="A380" s="11" t="s">
        <v>2232</v>
      </c>
      <c r="B380" s="13">
        <v>3499</v>
      </c>
      <c r="C380" s="18">
        <v>6549500</v>
      </c>
    </row>
    <row r="381" spans="1:3" ht="15">
      <c r="A381" s="11" t="s">
        <v>2234</v>
      </c>
      <c r="B381" s="13">
        <v>93</v>
      </c>
      <c r="C381" s="18">
        <v>5000000</v>
      </c>
    </row>
    <row r="382" spans="1:3" ht="15">
      <c r="A382" s="11" t="s">
        <v>2236</v>
      </c>
      <c r="B382" s="13">
        <v>192</v>
      </c>
      <c r="C382" s="18">
        <v>5000000</v>
      </c>
    </row>
    <row r="383" spans="1:3" ht="15">
      <c r="A383" s="11" t="s">
        <v>2238</v>
      </c>
      <c r="B383" s="13">
        <v>212</v>
      </c>
      <c r="C383" s="18">
        <v>5000000</v>
      </c>
    </row>
    <row r="384" spans="1:3" ht="15">
      <c r="A384" s="11" t="s">
        <v>2240</v>
      </c>
      <c r="B384" s="13">
        <v>96</v>
      </c>
      <c r="C384" s="18">
        <v>5000000</v>
      </c>
    </row>
    <row r="385" spans="1:3" ht="15">
      <c r="A385" s="11" t="s">
        <v>2242</v>
      </c>
      <c r="B385" s="13">
        <v>453</v>
      </c>
      <c r="C385" s="18">
        <v>5026500</v>
      </c>
    </row>
    <row r="386" spans="1:3" ht="15">
      <c r="A386" s="11" t="s">
        <v>2244</v>
      </c>
      <c r="B386" s="13">
        <v>1198</v>
      </c>
      <c r="C386" s="18">
        <v>5399000</v>
      </c>
    </row>
    <row r="387" spans="1:3" ht="15">
      <c r="A387" s="11" t="s">
        <v>2246</v>
      </c>
      <c r="B387" s="13">
        <v>154</v>
      </c>
      <c r="C387" s="18">
        <v>5000000</v>
      </c>
    </row>
    <row r="388" spans="1:3" ht="15">
      <c r="A388" s="11" t="s">
        <v>2248</v>
      </c>
      <c r="B388" s="13">
        <v>808</v>
      </c>
      <c r="C388" s="18">
        <v>5204000</v>
      </c>
    </row>
    <row r="389" spans="1:3" ht="15">
      <c r="A389" s="11" t="s">
        <v>2250</v>
      </c>
      <c r="B389" s="13">
        <v>2053</v>
      </c>
      <c r="C389" s="18">
        <v>5826500</v>
      </c>
    </row>
    <row r="390" spans="1:3" ht="15">
      <c r="A390" s="11" t="s">
        <v>2252</v>
      </c>
      <c r="B390" s="13">
        <v>310</v>
      </c>
      <c r="C390" s="18">
        <v>5000000</v>
      </c>
    </row>
    <row r="391" spans="1:3" ht="15">
      <c r="A391" s="11" t="s">
        <v>2254</v>
      </c>
      <c r="B391" s="13">
        <v>257</v>
      </c>
      <c r="C391" s="18">
        <v>5000000</v>
      </c>
    </row>
    <row r="392" spans="1:3" ht="15">
      <c r="A392" s="11" t="s">
        <v>2256</v>
      </c>
      <c r="B392" s="13">
        <v>639</v>
      </c>
      <c r="C392" s="18">
        <v>5119500</v>
      </c>
    </row>
    <row r="393" spans="1:3" ht="15">
      <c r="A393" s="11" t="s">
        <v>2258</v>
      </c>
      <c r="B393" s="13">
        <v>891</v>
      </c>
      <c r="C393" s="18">
        <v>5245500</v>
      </c>
    </row>
    <row r="394" spans="1:3" ht="15">
      <c r="A394" s="11" t="s">
        <v>2260</v>
      </c>
      <c r="B394" s="13">
        <v>307</v>
      </c>
      <c r="C394" s="18">
        <v>5000000</v>
      </c>
    </row>
    <row r="395" spans="1:3" ht="15">
      <c r="A395" s="11" t="s">
        <v>2262</v>
      </c>
      <c r="B395" s="13">
        <v>572</v>
      </c>
      <c r="C395" s="18">
        <v>5086000</v>
      </c>
    </row>
    <row r="396" spans="1:3" ht="15">
      <c r="A396" s="11" t="s">
        <v>2264</v>
      </c>
      <c r="B396" s="13">
        <v>425</v>
      </c>
      <c r="C396" s="18">
        <v>5012500</v>
      </c>
    </row>
    <row r="397" spans="1:3" ht="15">
      <c r="A397" s="11" t="s">
        <v>2266</v>
      </c>
      <c r="B397" s="13">
        <v>562</v>
      </c>
      <c r="C397" s="18">
        <v>5081000</v>
      </c>
    </row>
    <row r="398" spans="1:3" ht="15">
      <c r="A398" s="11" t="s">
        <v>2268</v>
      </c>
      <c r="B398" s="13">
        <v>1876</v>
      </c>
      <c r="C398" s="18">
        <v>5738000</v>
      </c>
    </row>
    <row r="399" spans="1:3" ht="15">
      <c r="A399" s="11" t="s">
        <v>2270</v>
      </c>
      <c r="B399" s="13">
        <v>739</v>
      </c>
      <c r="C399" s="18">
        <v>5169500</v>
      </c>
    </row>
    <row r="400" spans="1:3" ht="15">
      <c r="A400" s="11" t="s">
        <v>2272</v>
      </c>
      <c r="B400" s="13">
        <v>214</v>
      </c>
      <c r="C400" s="18">
        <v>5000000</v>
      </c>
    </row>
    <row r="401" spans="1:3" ht="15">
      <c r="A401" s="11" t="s">
        <v>2274</v>
      </c>
      <c r="B401" s="13">
        <v>228</v>
      </c>
      <c r="C401" s="18">
        <v>5000000</v>
      </c>
    </row>
    <row r="402" spans="1:3" ht="15">
      <c r="A402" s="11" t="s">
        <v>2276</v>
      </c>
      <c r="B402" s="13">
        <v>287</v>
      </c>
      <c r="C402" s="18">
        <v>5000000</v>
      </c>
    </row>
    <row r="403" spans="1:3" ht="15">
      <c r="A403" s="11" t="s">
        <v>2278</v>
      </c>
      <c r="B403" s="13">
        <v>364</v>
      </c>
      <c r="C403" s="18">
        <v>5000000</v>
      </c>
    </row>
    <row r="404" spans="1:3" ht="15">
      <c r="A404" s="11" t="s">
        <v>2280</v>
      </c>
      <c r="B404" s="13">
        <v>886</v>
      </c>
      <c r="C404" s="18">
        <v>5243000</v>
      </c>
    </row>
    <row r="405" spans="1:3" ht="15">
      <c r="A405" s="11" t="s">
        <v>2282</v>
      </c>
      <c r="B405" s="13">
        <v>559</v>
      </c>
      <c r="C405" s="18">
        <v>5079500</v>
      </c>
    </row>
    <row r="406" spans="1:3" ht="15">
      <c r="A406" s="11" t="s">
        <v>2284</v>
      </c>
      <c r="B406" s="13">
        <v>239</v>
      </c>
      <c r="C406" s="18">
        <v>5000000</v>
      </c>
    </row>
    <row r="407" spans="1:3" ht="15">
      <c r="A407" s="11" t="s">
        <v>2286</v>
      </c>
      <c r="B407" s="13">
        <v>22958</v>
      </c>
      <c r="C407" s="18">
        <v>16279000</v>
      </c>
    </row>
    <row r="408" spans="1:3" ht="15">
      <c r="A408" s="11" t="s">
        <v>2288</v>
      </c>
      <c r="B408" s="13">
        <v>2572</v>
      </c>
      <c r="C408" s="18">
        <v>6086000</v>
      </c>
    </row>
    <row r="409" spans="1:3" ht="15">
      <c r="A409" s="11" t="s">
        <v>2290</v>
      </c>
      <c r="B409" s="13">
        <v>68708</v>
      </c>
      <c r="C409" s="18">
        <v>39154000</v>
      </c>
    </row>
    <row r="410" spans="1:3" ht="15">
      <c r="A410" s="11" t="s">
        <v>2292</v>
      </c>
      <c r="B410" s="13">
        <v>80</v>
      </c>
      <c r="C410" s="18">
        <v>5000000</v>
      </c>
    </row>
    <row r="411" spans="1:3" ht="15">
      <c r="A411" s="11" t="s">
        <v>2294</v>
      </c>
      <c r="B411" s="13">
        <v>3043</v>
      </c>
      <c r="C411" s="18">
        <v>6321500</v>
      </c>
    </row>
    <row r="412" spans="1:3" ht="15">
      <c r="A412" s="11" t="s">
        <v>2296</v>
      </c>
      <c r="B412" s="13">
        <v>1507</v>
      </c>
      <c r="C412" s="18">
        <v>5553500</v>
      </c>
    </row>
    <row r="413" spans="1:3" ht="15">
      <c r="A413" s="11" t="s">
        <v>2298</v>
      </c>
      <c r="B413" s="13">
        <v>1825</v>
      </c>
      <c r="C413" s="18">
        <v>5712500</v>
      </c>
    </row>
    <row r="414" spans="1:3" ht="15">
      <c r="A414" s="11" t="s">
        <v>2300</v>
      </c>
      <c r="B414" s="13">
        <v>1211</v>
      </c>
      <c r="C414" s="18">
        <v>5405500</v>
      </c>
    </row>
    <row r="415" spans="1:3" ht="15">
      <c r="A415" s="11" t="s">
        <v>2302</v>
      </c>
      <c r="B415" s="13">
        <v>473</v>
      </c>
      <c r="C415" s="18">
        <v>5036500</v>
      </c>
    </row>
    <row r="416" spans="1:3" ht="15">
      <c r="A416" s="11" t="s">
        <v>2304</v>
      </c>
      <c r="B416" s="13">
        <v>164</v>
      </c>
      <c r="C416" s="18">
        <v>5000000</v>
      </c>
    </row>
    <row r="417" spans="1:3" ht="15">
      <c r="A417" s="11" t="s">
        <v>2306</v>
      </c>
      <c r="B417" s="13">
        <v>895</v>
      </c>
      <c r="C417" s="18">
        <v>5247500</v>
      </c>
    </row>
    <row r="418" spans="1:3" ht="15">
      <c r="A418" s="11" t="s">
        <v>2308</v>
      </c>
      <c r="B418" s="13">
        <v>2249</v>
      </c>
      <c r="C418" s="18">
        <v>5924500</v>
      </c>
    </row>
    <row r="419" spans="1:3" ht="15">
      <c r="A419" s="11" t="s">
        <v>2310</v>
      </c>
      <c r="B419" s="13">
        <v>594</v>
      </c>
      <c r="C419" s="18">
        <v>5097000</v>
      </c>
    </row>
    <row r="420" spans="1:3" ht="15">
      <c r="A420" s="11" t="s">
        <v>2312</v>
      </c>
      <c r="B420" s="13">
        <v>127</v>
      </c>
      <c r="C420" s="18">
        <v>5000000</v>
      </c>
    </row>
    <row r="421" spans="1:3" ht="15">
      <c r="A421" s="11" t="s">
        <v>2314</v>
      </c>
      <c r="B421" s="13">
        <v>2378</v>
      </c>
      <c r="C421" s="18">
        <v>5989000</v>
      </c>
    </row>
    <row r="422" spans="1:3" ht="15">
      <c r="A422" s="11" t="s">
        <v>2318</v>
      </c>
      <c r="B422" s="13">
        <v>505</v>
      </c>
      <c r="C422" s="18">
        <v>5052500</v>
      </c>
    </row>
    <row r="423" spans="1:3" ht="15">
      <c r="A423" s="11" t="s">
        <v>2320</v>
      </c>
      <c r="B423" s="13">
        <v>288</v>
      </c>
      <c r="C423" s="18">
        <v>5000000</v>
      </c>
    </row>
    <row r="424" spans="1:3" ht="15">
      <c r="A424" s="11" t="s">
        <v>2322</v>
      </c>
      <c r="B424" s="13">
        <v>129</v>
      </c>
      <c r="C424" s="18">
        <v>5000000</v>
      </c>
    </row>
    <row r="425" spans="1:3" ht="15">
      <c r="A425" s="11" t="s">
        <v>2324</v>
      </c>
      <c r="B425" s="13">
        <v>8596</v>
      </c>
      <c r="C425" s="18">
        <v>9098000</v>
      </c>
    </row>
    <row r="426" spans="1:3" ht="15">
      <c r="A426" s="11" t="s">
        <v>2326</v>
      </c>
      <c r="B426" s="13">
        <v>5591</v>
      </c>
      <c r="C426" s="18">
        <v>7595500</v>
      </c>
    </row>
    <row r="427" spans="1:3" ht="15">
      <c r="A427" s="11" t="s">
        <v>2328</v>
      </c>
      <c r="B427" s="13">
        <v>156</v>
      </c>
      <c r="C427" s="18">
        <v>5000000</v>
      </c>
    </row>
    <row r="428" spans="1:3" ht="15">
      <c r="A428" s="11" t="s">
        <v>2330</v>
      </c>
      <c r="B428" s="13">
        <v>3704</v>
      </c>
      <c r="C428" s="18">
        <v>6652000</v>
      </c>
    </row>
    <row r="429" spans="1:3" ht="15">
      <c r="A429" s="11" t="s">
        <v>2332</v>
      </c>
      <c r="B429" s="13">
        <v>6051</v>
      </c>
      <c r="C429" s="18">
        <v>7825500</v>
      </c>
    </row>
    <row r="430" spans="1:3" ht="15">
      <c r="A430" s="11" t="s">
        <v>2334</v>
      </c>
      <c r="B430" s="13">
        <v>1152</v>
      </c>
      <c r="C430" s="18">
        <v>5376000</v>
      </c>
    </row>
    <row r="431" spans="1:3" ht="15">
      <c r="A431" s="11" t="s">
        <v>2336</v>
      </c>
      <c r="B431" s="13">
        <v>4613</v>
      </c>
      <c r="C431" s="18">
        <v>7106500</v>
      </c>
    </row>
    <row r="432" spans="1:3" ht="15">
      <c r="A432" s="11" t="s">
        <v>2338</v>
      </c>
      <c r="B432" s="13">
        <v>37194</v>
      </c>
      <c r="C432" s="18">
        <v>23397000</v>
      </c>
    </row>
    <row r="433" spans="1:3" ht="15">
      <c r="A433" s="11" t="s">
        <v>2340</v>
      </c>
      <c r="B433" s="13">
        <v>5993</v>
      </c>
      <c r="C433" s="18">
        <v>7796500</v>
      </c>
    </row>
    <row r="434" spans="1:3" ht="15">
      <c r="A434" s="11" t="s">
        <v>2342</v>
      </c>
      <c r="B434" s="13">
        <v>858</v>
      </c>
      <c r="C434" s="18">
        <v>5229000</v>
      </c>
    </row>
    <row r="435" spans="1:3" ht="15">
      <c r="A435" s="11" t="s">
        <v>2344</v>
      </c>
      <c r="B435" s="13">
        <v>143</v>
      </c>
      <c r="C435" s="18">
        <v>5000000</v>
      </c>
    </row>
    <row r="436" spans="1:3" ht="15">
      <c r="A436" s="11" t="s">
        <v>2346</v>
      </c>
      <c r="B436" s="13">
        <v>25</v>
      </c>
      <c r="C436" s="18">
        <v>5000000</v>
      </c>
    </row>
    <row r="437" spans="1:3" ht="15">
      <c r="A437" s="11" t="s">
        <v>2348</v>
      </c>
      <c r="B437" s="13">
        <v>2807</v>
      </c>
      <c r="C437" s="18">
        <v>6203500</v>
      </c>
    </row>
    <row r="438" spans="1:3" ht="15">
      <c r="A438" s="11" t="s">
        <v>2350</v>
      </c>
      <c r="B438" s="13">
        <v>615</v>
      </c>
      <c r="C438" s="18">
        <v>5107500</v>
      </c>
    </row>
    <row r="439" spans="1:3" ht="15">
      <c r="A439" s="11" t="s">
        <v>2352</v>
      </c>
      <c r="B439" s="13">
        <v>262</v>
      </c>
      <c r="C439" s="18">
        <v>5000000</v>
      </c>
    </row>
    <row r="440" spans="1:3" ht="15">
      <c r="A440" s="11" t="s">
        <v>2354</v>
      </c>
      <c r="B440" s="13">
        <v>1315</v>
      </c>
      <c r="C440" s="18">
        <v>5457500</v>
      </c>
    </row>
    <row r="441" spans="1:3" ht="15">
      <c r="A441" s="11" t="s">
        <v>2356</v>
      </c>
      <c r="B441" s="13">
        <v>2527</v>
      </c>
      <c r="C441" s="18">
        <v>6063500</v>
      </c>
    </row>
    <row r="442" spans="1:3" ht="15">
      <c r="A442" s="11" t="s">
        <v>2358</v>
      </c>
      <c r="B442" s="13">
        <v>1030</v>
      </c>
      <c r="C442" s="18">
        <v>5315000</v>
      </c>
    </row>
    <row r="443" spans="1:3" ht="15">
      <c r="A443" s="11" t="s">
        <v>2360</v>
      </c>
      <c r="B443" s="13">
        <v>251</v>
      </c>
      <c r="C443" s="18">
        <v>5000000</v>
      </c>
    </row>
    <row r="444" spans="1:3" ht="15">
      <c r="A444" s="11" t="s">
        <v>2362</v>
      </c>
      <c r="B444" s="13">
        <v>143</v>
      </c>
      <c r="C444" s="18">
        <v>5000000</v>
      </c>
    </row>
    <row r="445" spans="1:3" ht="15">
      <c r="A445" s="11" t="s">
        <v>2364</v>
      </c>
      <c r="B445" s="13">
        <v>225</v>
      </c>
      <c r="C445" s="18">
        <v>5000000</v>
      </c>
    </row>
    <row r="446" spans="1:3" ht="15">
      <c r="A446" s="11" t="s">
        <v>2366</v>
      </c>
      <c r="B446" s="13">
        <v>3424</v>
      </c>
      <c r="C446" s="18">
        <v>6512000</v>
      </c>
    </row>
    <row r="447" spans="1:3" ht="15">
      <c r="A447" s="11" t="s">
        <v>2368</v>
      </c>
      <c r="B447" s="13">
        <v>27</v>
      </c>
      <c r="C447" s="18">
        <v>5000000</v>
      </c>
    </row>
    <row r="448" spans="1:3" ht="15">
      <c r="A448" s="11" t="s">
        <v>2370</v>
      </c>
      <c r="B448" s="13">
        <v>812</v>
      </c>
      <c r="C448" s="18">
        <v>5206000</v>
      </c>
    </row>
    <row r="449" spans="1:3" ht="15">
      <c r="A449" s="11" t="s">
        <v>2372</v>
      </c>
      <c r="B449" s="13">
        <v>540</v>
      </c>
      <c r="C449" s="18">
        <v>5070000</v>
      </c>
    </row>
    <row r="450" spans="1:3" ht="15">
      <c r="A450" s="11" t="s">
        <v>2374</v>
      </c>
      <c r="B450" s="13">
        <v>4441</v>
      </c>
      <c r="C450" s="18">
        <v>7020500</v>
      </c>
    </row>
    <row r="451" spans="1:3" ht="15">
      <c r="A451" s="11" t="s">
        <v>2376</v>
      </c>
      <c r="B451" s="13">
        <v>982</v>
      </c>
      <c r="C451" s="18">
        <v>5291000</v>
      </c>
    </row>
    <row r="452" spans="1:3" ht="15">
      <c r="A452" s="11" t="s">
        <v>2378</v>
      </c>
      <c r="B452" s="13">
        <v>6566</v>
      </c>
      <c r="C452" s="18">
        <v>8083000</v>
      </c>
    </row>
    <row r="453" spans="1:3" ht="15">
      <c r="A453" s="11" t="s">
        <v>2380</v>
      </c>
      <c r="B453" s="13">
        <v>148</v>
      </c>
      <c r="C453" s="18">
        <v>5000000</v>
      </c>
    </row>
    <row r="454" spans="1:3" ht="15">
      <c r="A454" s="11" t="s">
        <v>2382</v>
      </c>
      <c r="B454" s="13">
        <v>1341</v>
      </c>
      <c r="C454" s="18">
        <v>5470500</v>
      </c>
    </row>
    <row r="455" spans="1:3" ht="15">
      <c r="A455" s="11" t="s">
        <v>2384</v>
      </c>
      <c r="B455" s="13">
        <v>1617</v>
      </c>
      <c r="C455" s="18">
        <v>5608500</v>
      </c>
    </row>
    <row r="456" spans="1:3" ht="15">
      <c r="A456" s="11" t="s">
        <v>2386</v>
      </c>
      <c r="B456" s="13">
        <v>756</v>
      </c>
      <c r="C456" s="18">
        <v>5178000</v>
      </c>
    </row>
    <row r="457" spans="1:3" ht="15">
      <c r="A457" s="11" t="s">
        <v>2388</v>
      </c>
      <c r="B457" s="13">
        <v>1306</v>
      </c>
      <c r="C457" s="18">
        <v>5453000</v>
      </c>
    </row>
    <row r="458" spans="1:3" ht="15">
      <c r="A458" s="11" t="s">
        <v>2390</v>
      </c>
      <c r="B458" s="13">
        <v>871</v>
      </c>
      <c r="C458" s="18">
        <v>5235500</v>
      </c>
    </row>
    <row r="459" spans="1:3" ht="15">
      <c r="A459" s="11" t="s">
        <v>2392</v>
      </c>
      <c r="B459" s="13">
        <v>832</v>
      </c>
      <c r="C459" s="18">
        <v>5216000</v>
      </c>
    </row>
    <row r="460" spans="1:3" ht="15">
      <c r="A460" s="11" t="s">
        <v>2394</v>
      </c>
      <c r="B460" s="13">
        <v>798</v>
      </c>
      <c r="C460" s="18">
        <v>5199000</v>
      </c>
    </row>
    <row r="461" spans="1:3" ht="15">
      <c r="A461" s="11" t="s">
        <v>2396</v>
      </c>
      <c r="B461" s="13">
        <v>159</v>
      </c>
      <c r="C461" s="18">
        <v>5000000</v>
      </c>
    </row>
    <row r="462" spans="1:3" ht="15">
      <c r="A462" s="11" t="s">
        <v>2398</v>
      </c>
      <c r="B462" s="13">
        <v>2094</v>
      </c>
      <c r="C462" s="18">
        <v>5847000</v>
      </c>
    </row>
    <row r="463" spans="1:3" ht="15">
      <c r="A463" s="11" t="s">
        <v>2400</v>
      </c>
      <c r="B463" s="13">
        <v>3801</v>
      </c>
      <c r="C463" s="18">
        <v>6700500</v>
      </c>
    </row>
    <row r="464" spans="1:3" ht="15">
      <c r="A464" s="11" t="s">
        <v>2402</v>
      </c>
      <c r="B464" s="13">
        <v>8272</v>
      </c>
      <c r="C464" s="18">
        <v>8936000</v>
      </c>
    </row>
    <row r="465" spans="1:3" ht="15">
      <c r="A465" s="11" t="s">
        <v>2404</v>
      </c>
      <c r="B465" s="13">
        <v>4661</v>
      </c>
      <c r="C465" s="18">
        <v>7130500</v>
      </c>
    </row>
    <row r="466" spans="1:3" ht="15">
      <c r="A466" s="11" t="s">
        <v>2406</v>
      </c>
      <c r="B466" s="13">
        <v>1293</v>
      </c>
      <c r="C466" s="18">
        <v>5446500</v>
      </c>
    </row>
    <row r="467" spans="1:3" ht="15">
      <c r="A467" s="11" t="s">
        <v>2408</v>
      </c>
      <c r="B467" s="13">
        <v>1883</v>
      </c>
      <c r="C467" s="18">
        <v>5741500</v>
      </c>
    </row>
    <row r="468" spans="1:3" ht="15">
      <c r="A468" s="11" t="s">
        <v>2410</v>
      </c>
      <c r="B468" s="13">
        <v>1387</v>
      </c>
      <c r="C468" s="18">
        <v>5493500</v>
      </c>
    </row>
    <row r="469" spans="1:3" ht="15">
      <c r="A469" s="11" t="s">
        <v>2412</v>
      </c>
      <c r="B469" s="13">
        <v>649</v>
      </c>
      <c r="C469" s="18">
        <v>5124500</v>
      </c>
    </row>
    <row r="470" spans="1:3" ht="15">
      <c r="A470" s="11" t="s">
        <v>2414</v>
      </c>
      <c r="B470" s="13">
        <v>497</v>
      </c>
      <c r="C470" s="18">
        <v>5048500</v>
      </c>
    </row>
    <row r="471" spans="1:3" ht="15">
      <c r="A471" s="11" t="s">
        <v>2416</v>
      </c>
      <c r="B471" s="13">
        <v>2951</v>
      </c>
      <c r="C471" s="18">
        <v>6275500</v>
      </c>
    </row>
    <row r="472" spans="1:3" ht="15">
      <c r="A472" s="11" t="s">
        <v>2418</v>
      </c>
      <c r="B472" s="13">
        <v>131</v>
      </c>
      <c r="C472" s="18">
        <v>5000000</v>
      </c>
    </row>
    <row r="473" spans="1:3" ht="15">
      <c r="A473" s="11" t="s">
        <v>2420</v>
      </c>
      <c r="B473" s="13">
        <v>7559</v>
      </c>
      <c r="C473" s="18">
        <v>8579500</v>
      </c>
    </row>
    <row r="474" spans="1:3" ht="15">
      <c r="A474" s="11" t="s">
        <v>2422</v>
      </c>
      <c r="B474" s="13">
        <v>11170</v>
      </c>
      <c r="C474" s="18">
        <v>10385000</v>
      </c>
    </row>
    <row r="475" spans="1:3" ht="15">
      <c r="A475" s="11" t="s">
        <v>2424</v>
      </c>
      <c r="B475" s="13">
        <v>1490</v>
      </c>
      <c r="C475" s="18">
        <v>5545000</v>
      </c>
    </row>
    <row r="476" spans="1:3" ht="15">
      <c r="A476" s="11" t="s">
        <v>2426</v>
      </c>
      <c r="B476" s="13">
        <v>1340</v>
      </c>
      <c r="C476" s="18">
        <v>5470000</v>
      </c>
    </row>
    <row r="477" spans="1:3" ht="15">
      <c r="A477" s="11" t="s">
        <v>2428</v>
      </c>
      <c r="B477" s="13">
        <v>769</v>
      </c>
      <c r="C477" s="18">
        <v>5184500</v>
      </c>
    </row>
    <row r="478" spans="1:3" ht="15">
      <c r="A478" s="11" t="s">
        <v>2430</v>
      </c>
      <c r="B478" s="13">
        <v>124</v>
      </c>
      <c r="C478" s="18">
        <v>5000000</v>
      </c>
    </row>
    <row r="479" spans="1:3" ht="15">
      <c r="A479" s="11" t="s">
        <v>2432</v>
      </c>
      <c r="B479" s="13">
        <v>607</v>
      </c>
      <c r="C479" s="18">
        <v>5103500</v>
      </c>
    </row>
    <row r="480" spans="1:3" ht="15">
      <c r="A480" s="11" t="s">
        <v>2434</v>
      </c>
      <c r="B480" s="13">
        <v>286</v>
      </c>
      <c r="C480" s="18">
        <v>5000000</v>
      </c>
    </row>
    <row r="481" spans="1:3" ht="15">
      <c r="A481" s="11" t="s">
        <v>2436</v>
      </c>
      <c r="B481" s="13">
        <v>5740</v>
      </c>
      <c r="C481" s="18">
        <v>7670000</v>
      </c>
    </row>
    <row r="482" spans="1:3" ht="15">
      <c r="A482" s="11" t="s">
        <v>2438</v>
      </c>
      <c r="B482" s="13">
        <v>561</v>
      </c>
      <c r="C482" s="18">
        <v>5080500</v>
      </c>
    </row>
    <row r="483" spans="1:3" ht="15">
      <c r="A483" s="11" t="s">
        <v>2440</v>
      </c>
      <c r="B483" s="13">
        <v>224</v>
      </c>
      <c r="C483" s="18">
        <v>5000000</v>
      </c>
    </row>
    <row r="484" spans="1:3" ht="15">
      <c r="A484" s="11" t="s">
        <v>2442</v>
      </c>
      <c r="B484" s="13">
        <v>819</v>
      </c>
      <c r="C484" s="18">
        <v>5209500</v>
      </c>
    </row>
    <row r="485" spans="1:3" ht="15">
      <c r="A485" s="11" t="s">
        <v>2444</v>
      </c>
      <c r="B485" s="13">
        <v>721</v>
      </c>
      <c r="C485" s="18">
        <v>5160500</v>
      </c>
    </row>
    <row r="486" spans="1:3" ht="15">
      <c r="A486" s="11" t="s">
        <v>2446</v>
      </c>
      <c r="B486" s="13">
        <v>396</v>
      </c>
      <c r="C486" s="18">
        <v>5000000</v>
      </c>
    </row>
    <row r="487" spans="1:3" ht="15">
      <c r="A487" s="11" t="s">
        <v>2448</v>
      </c>
      <c r="B487" s="13">
        <v>125</v>
      </c>
      <c r="C487" s="18">
        <v>5000000</v>
      </c>
    </row>
    <row r="488" spans="1:3" ht="15">
      <c r="A488" s="11" t="s">
        <v>2450</v>
      </c>
      <c r="B488" s="13">
        <v>817</v>
      </c>
      <c r="C488" s="18">
        <v>5208500</v>
      </c>
    </row>
    <row r="489" spans="1:3" ht="15">
      <c r="A489" s="11" t="s">
        <v>2452</v>
      </c>
      <c r="B489" s="13">
        <v>184</v>
      </c>
      <c r="C489" s="18">
        <v>5000000</v>
      </c>
    </row>
    <row r="490" spans="1:3" ht="15">
      <c r="A490" s="11" t="s">
        <v>2454</v>
      </c>
      <c r="B490" s="13">
        <v>556</v>
      </c>
      <c r="C490" s="18">
        <v>5078000</v>
      </c>
    </row>
    <row r="491" spans="1:3" ht="15">
      <c r="A491" s="11" t="s">
        <v>2456</v>
      </c>
      <c r="B491" s="13">
        <v>1345</v>
      </c>
      <c r="C491" s="18">
        <v>5472500</v>
      </c>
    </row>
    <row r="492" spans="1:3" ht="15">
      <c r="A492" s="11" t="s">
        <v>2458</v>
      </c>
      <c r="B492" s="13">
        <v>2998</v>
      </c>
      <c r="C492" s="18">
        <v>6299000</v>
      </c>
    </row>
    <row r="493" spans="1:3" ht="15">
      <c r="A493" s="11" t="s">
        <v>2460</v>
      </c>
      <c r="B493" s="13">
        <v>2053</v>
      </c>
      <c r="C493" s="18">
        <v>5826500</v>
      </c>
    </row>
    <row r="494" spans="1:3" ht="15">
      <c r="A494" s="11" t="s">
        <v>2462</v>
      </c>
      <c r="B494" s="13">
        <v>3879</v>
      </c>
      <c r="C494" s="18">
        <v>6739500</v>
      </c>
    </row>
    <row r="495" spans="1:3" ht="15">
      <c r="A495" s="11" t="s">
        <v>2464</v>
      </c>
      <c r="B495" s="13">
        <v>592</v>
      </c>
      <c r="C495" s="18">
        <v>5096000</v>
      </c>
    </row>
    <row r="496" spans="1:3" ht="15">
      <c r="A496" s="11" t="s">
        <v>2468</v>
      </c>
      <c r="B496" s="13">
        <v>261</v>
      </c>
      <c r="C496" s="18">
        <v>5000000</v>
      </c>
    </row>
    <row r="497" spans="1:3" ht="15">
      <c r="A497" s="11" t="s">
        <v>2470</v>
      </c>
      <c r="B497" s="13">
        <v>607</v>
      </c>
      <c r="C497" s="18">
        <v>5103500</v>
      </c>
    </row>
    <row r="498" spans="1:3" ht="15">
      <c r="A498" s="11" t="s">
        <v>2472</v>
      </c>
      <c r="B498" s="13">
        <v>317</v>
      </c>
      <c r="C498" s="18">
        <v>5000000</v>
      </c>
    </row>
    <row r="499" spans="1:3" ht="15">
      <c r="A499" s="11" t="s">
        <v>2474</v>
      </c>
      <c r="B499" s="13">
        <v>652</v>
      </c>
      <c r="C499" s="18">
        <v>5126000</v>
      </c>
    </row>
    <row r="500" spans="1:3" ht="15">
      <c r="A500" s="11" t="s">
        <v>2476</v>
      </c>
      <c r="B500" s="13">
        <v>789</v>
      </c>
      <c r="C500" s="18">
        <v>5194500</v>
      </c>
    </row>
    <row r="501" spans="1:3" ht="15">
      <c r="A501" s="11" t="s">
        <v>2478</v>
      </c>
      <c r="B501" s="13">
        <v>934</v>
      </c>
      <c r="C501" s="18">
        <v>5267000</v>
      </c>
    </row>
    <row r="502" spans="1:3" ht="15">
      <c r="A502" s="11" t="s">
        <v>2480</v>
      </c>
      <c r="B502" s="13">
        <v>129</v>
      </c>
      <c r="C502" s="18">
        <v>5000000</v>
      </c>
    </row>
    <row r="503" spans="1:3" ht="15">
      <c r="A503" s="11" t="s">
        <v>2482</v>
      </c>
      <c r="B503" s="13">
        <v>328</v>
      </c>
      <c r="C503" s="18">
        <v>5000000</v>
      </c>
    </row>
    <row r="504" spans="1:3" ht="15">
      <c r="A504" s="11" t="s">
        <v>2484</v>
      </c>
      <c r="B504" s="13">
        <v>515</v>
      </c>
      <c r="C504" s="18">
        <v>5057500</v>
      </c>
    </row>
    <row r="505" spans="1:3" ht="15">
      <c r="A505" s="11" t="s">
        <v>2486</v>
      </c>
      <c r="B505" s="13">
        <v>602</v>
      </c>
      <c r="C505" s="18">
        <v>5101000</v>
      </c>
    </row>
    <row r="506" spans="1:3" ht="15">
      <c r="A506" s="11" t="s">
        <v>2488</v>
      </c>
      <c r="B506" s="13">
        <v>714</v>
      </c>
      <c r="C506" s="18">
        <v>5157000</v>
      </c>
    </row>
    <row r="507" spans="1:3" ht="15">
      <c r="A507" s="11" t="s">
        <v>2490</v>
      </c>
      <c r="B507" s="13">
        <v>2929</v>
      </c>
      <c r="C507" s="18">
        <v>6264500</v>
      </c>
    </row>
    <row r="508" spans="1:3" ht="15">
      <c r="A508" s="11" t="s">
        <v>2492</v>
      </c>
      <c r="B508" s="13">
        <v>1464</v>
      </c>
      <c r="C508" s="18">
        <v>5532000</v>
      </c>
    </row>
    <row r="509" spans="1:3" ht="15">
      <c r="A509" s="11" t="s">
        <v>2494</v>
      </c>
      <c r="B509" s="13">
        <v>224</v>
      </c>
      <c r="C509" s="18">
        <v>5000000</v>
      </c>
    </row>
    <row r="510" spans="1:3" ht="15">
      <c r="A510" s="11" t="s">
        <v>2496</v>
      </c>
      <c r="B510" s="13">
        <v>180</v>
      </c>
      <c r="C510" s="18">
        <v>5000000</v>
      </c>
    </row>
    <row r="511" spans="1:3" ht="15">
      <c r="A511" s="11" t="s">
        <v>2498</v>
      </c>
      <c r="B511" s="13">
        <v>471</v>
      </c>
      <c r="C511" s="18">
        <v>5035500</v>
      </c>
    </row>
    <row r="512" spans="1:3" ht="15">
      <c r="A512" s="11" t="s">
        <v>2500</v>
      </c>
      <c r="B512" s="13">
        <v>520</v>
      </c>
      <c r="C512" s="18">
        <v>5060000</v>
      </c>
    </row>
    <row r="513" spans="1:3" ht="15">
      <c r="A513" s="11" t="s">
        <v>2502</v>
      </c>
      <c r="B513" s="13">
        <v>215</v>
      </c>
      <c r="C513" s="18">
        <v>5000000</v>
      </c>
    </row>
    <row r="514" spans="1:3" ht="15">
      <c r="A514" s="11" t="s">
        <v>2504</v>
      </c>
      <c r="B514" s="13">
        <v>79</v>
      </c>
      <c r="C514" s="18">
        <v>5000000</v>
      </c>
    </row>
    <row r="515" spans="1:3" ht="15">
      <c r="A515" s="11" t="s">
        <v>2506</v>
      </c>
      <c r="B515" s="13">
        <v>466</v>
      </c>
      <c r="C515" s="18">
        <v>5033000</v>
      </c>
    </row>
    <row r="516" spans="1:3" ht="15">
      <c r="A516" s="11" t="s">
        <v>2508</v>
      </c>
      <c r="B516" s="13">
        <v>793</v>
      </c>
      <c r="C516" s="18">
        <v>5196500</v>
      </c>
    </row>
    <row r="517" spans="1:3" ht="15">
      <c r="A517" s="11" t="s">
        <v>2510</v>
      </c>
      <c r="B517" s="13">
        <v>128</v>
      </c>
      <c r="C517" s="18">
        <v>5000000</v>
      </c>
    </row>
    <row r="518" spans="1:3" ht="15">
      <c r="A518" s="11" t="s">
        <v>2512</v>
      </c>
      <c r="B518" s="13">
        <v>243</v>
      </c>
      <c r="C518" s="18">
        <v>5000000</v>
      </c>
    </row>
    <row r="519" spans="1:3" ht="15">
      <c r="A519" s="11" t="s">
        <v>2514</v>
      </c>
      <c r="B519" s="13">
        <v>258</v>
      </c>
      <c r="C519" s="18">
        <v>5000000</v>
      </c>
    </row>
    <row r="520" spans="1:3" ht="15">
      <c r="A520" s="11" t="s">
        <v>2516</v>
      </c>
      <c r="B520" s="13">
        <v>103</v>
      </c>
      <c r="C520" s="18">
        <v>5000000</v>
      </c>
    </row>
    <row r="521" spans="1:3" ht="15">
      <c r="A521" s="11" t="s">
        <v>2518</v>
      </c>
      <c r="B521" s="13">
        <v>280</v>
      </c>
      <c r="C521" s="18">
        <v>5000000</v>
      </c>
    </row>
    <row r="522" spans="1:3" ht="15">
      <c r="A522" s="11" t="s">
        <v>2520</v>
      </c>
      <c r="B522" s="13">
        <v>2309</v>
      </c>
      <c r="C522" s="18">
        <v>5954500</v>
      </c>
    </row>
    <row r="523" spans="1:3" ht="15">
      <c r="A523" s="11" t="s">
        <v>2522</v>
      </c>
      <c r="B523" s="13">
        <v>469</v>
      </c>
      <c r="C523" s="18">
        <v>5034500</v>
      </c>
    </row>
    <row r="524" spans="1:3" ht="15">
      <c r="A524" s="11" t="s">
        <v>2524</v>
      </c>
      <c r="B524" s="13">
        <v>82</v>
      </c>
      <c r="C524" s="18">
        <v>5000000</v>
      </c>
    </row>
    <row r="525" spans="1:3" ht="15">
      <c r="A525" s="11" t="s">
        <v>2526</v>
      </c>
      <c r="B525" s="13">
        <v>150</v>
      </c>
      <c r="C525" s="18">
        <v>5000000</v>
      </c>
    </row>
    <row r="526" spans="1:3" ht="15">
      <c r="A526" s="11" t="s">
        <v>2528</v>
      </c>
      <c r="B526" s="13">
        <v>2638</v>
      </c>
      <c r="C526" s="18">
        <v>6119000</v>
      </c>
    </row>
    <row r="527" spans="1:3" ht="15">
      <c r="A527" s="11" t="s">
        <v>2530</v>
      </c>
      <c r="B527" s="13">
        <v>1556</v>
      </c>
      <c r="C527" s="18">
        <v>5578000</v>
      </c>
    </row>
    <row r="528" spans="1:3" ht="15">
      <c r="A528" s="11" t="s">
        <v>2532</v>
      </c>
      <c r="B528" s="13">
        <v>416</v>
      </c>
      <c r="C528" s="18">
        <v>5008000</v>
      </c>
    </row>
    <row r="529" spans="1:3" ht="15">
      <c r="A529" s="11" t="s">
        <v>2534</v>
      </c>
      <c r="B529" s="13">
        <v>326</v>
      </c>
      <c r="C529" s="18">
        <v>5000000</v>
      </c>
    </row>
    <row r="530" spans="1:3" ht="15">
      <c r="A530" s="11" t="s">
        <v>2536</v>
      </c>
      <c r="B530" s="13">
        <v>491</v>
      </c>
      <c r="C530" s="18">
        <v>5045500</v>
      </c>
    </row>
    <row r="531" spans="1:3" ht="15">
      <c r="A531" s="11" t="s">
        <v>0</v>
      </c>
      <c r="B531" s="13">
        <v>512</v>
      </c>
      <c r="C531" s="18">
        <v>5056000</v>
      </c>
    </row>
    <row r="532" spans="1:3" ht="15">
      <c r="A532" s="11" t="s">
        <v>2</v>
      </c>
      <c r="B532" s="13">
        <v>212</v>
      </c>
      <c r="C532" s="18">
        <v>5000000</v>
      </c>
    </row>
    <row r="533" spans="1:3" ht="15">
      <c r="A533" s="11" t="s">
        <v>4</v>
      </c>
      <c r="B533" s="13">
        <v>64</v>
      </c>
      <c r="C533" s="18">
        <v>5000000</v>
      </c>
    </row>
    <row r="534" spans="1:3" ht="15">
      <c r="A534" s="11" t="s">
        <v>6</v>
      </c>
      <c r="B534" s="13">
        <v>1450</v>
      </c>
      <c r="C534" s="18">
        <v>5525000</v>
      </c>
    </row>
    <row r="535" spans="1:3" ht="15">
      <c r="A535" s="11" t="s">
        <v>8</v>
      </c>
      <c r="B535" s="13">
        <v>242</v>
      </c>
      <c r="C535" s="18">
        <v>5000000</v>
      </c>
    </row>
    <row r="536" spans="1:3" ht="15">
      <c r="A536" s="11" t="s">
        <v>10</v>
      </c>
      <c r="B536" s="13">
        <v>158</v>
      </c>
      <c r="C536" s="18">
        <v>5000000</v>
      </c>
    </row>
    <row r="537" spans="1:3" ht="15">
      <c r="A537" s="11" t="s">
        <v>12</v>
      </c>
      <c r="B537" s="13">
        <v>264</v>
      </c>
      <c r="C537" s="18">
        <v>5000000</v>
      </c>
    </row>
    <row r="538" spans="1:3" ht="15">
      <c r="A538" s="11" t="s">
        <v>14</v>
      </c>
      <c r="B538" s="13">
        <v>509</v>
      </c>
      <c r="C538" s="18">
        <v>5054500</v>
      </c>
    </row>
    <row r="539" spans="1:3" ht="15">
      <c r="A539" s="11" t="s">
        <v>16</v>
      </c>
      <c r="B539" s="13">
        <v>603</v>
      </c>
      <c r="C539" s="18">
        <v>5101500</v>
      </c>
    </row>
    <row r="540" spans="1:3" ht="15">
      <c r="A540" s="11" t="s">
        <v>18</v>
      </c>
      <c r="B540" s="13">
        <v>172</v>
      </c>
      <c r="C540" s="18">
        <v>5000000</v>
      </c>
    </row>
    <row r="541" spans="1:3" ht="15">
      <c r="A541" s="11" t="s">
        <v>20</v>
      </c>
      <c r="B541" s="13">
        <v>504</v>
      </c>
      <c r="C541" s="18">
        <v>5052000</v>
      </c>
    </row>
    <row r="542" spans="1:3" ht="15">
      <c r="A542" s="11" t="s">
        <v>22</v>
      </c>
      <c r="B542" s="13">
        <v>128</v>
      </c>
      <c r="C542" s="18">
        <v>5000000</v>
      </c>
    </row>
    <row r="543" spans="1:3" ht="15">
      <c r="A543" s="11" t="s">
        <v>24</v>
      </c>
      <c r="B543" s="13">
        <v>340</v>
      </c>
      <c r="C543" s="18">
        <v>5000000</v>
      </c>
    </row>
    <row r="544" spans="1:3" ht="15">
      <c r="A544" s="11" t="s">
        <v>26</v>
      </c>
      <c r="B544" s="13">
        <v>61526</v>
      </c>
      <c r="C544" s="18">
        <v>35563000</v>
      </c>
    </row>
    <row r="545" spans="1:3" ht="15">
      <c r="A545" s="11" t="s">
        <v>28</v>
      </c>
      <c r="B545" s="13">
        <v>45230</v>
      </c>
      <c r="C545" s="18">
        <v>27415000</v>
      </c>
    </row>
    <row r="546" spans="1:3" ht="15">
      <c r="A546" s="11" t="s">
        <v>30</v>
      </c>
      <c r="B546" s="13">
        <v>8563</v>
      </c>
      <c r="C546" s="18">
        <v>9081500</v>
      </c>
    </row>
    <row r="547" spans="1:3" ht="15">
      <c r="A547" s="11" t="s">
        <v>32</v>
      </c>
      <c r="B547" s="13">
        <v>4998</v>
      </c>
      <c r="C547" s="18">
        <v>7299000</v>
      </c>
    </row>
    <row r="548" spans="1:3" ht="15">
      <c r="A548" s="11" t="s">
        <v>34</v>
      </c>
      <c r="B548" s="13">
        <v>100685</v>
      </c>
      <c r="C548" s="18">
        <v>55142500</v>
      </c>
    </row>
    <row r="549" spans="1:3" ht="15">
      <c r="A549" s="11" t="s">
        <v>36</v>
      </c>
      <c r="B549" s="13">
        <v>12554</v>
      </c>
      <c r="C549" s="18">
        <v>11077000</v>
      </c>
    </row>
    <row r="550" spans="1:3" ht="15">
      <c r="A550" s="11" t="s">
        <v>38</v>
      </c>
      <c r="B550" s="13">
        <v>7902</v>
      </c>
      <c r="C550" s="18">
        <v>8751000</v>
      </c>
    </row>
    <row r="551" spans="1:3" ht="15">
      <c r="A551" s="11" t="s">
        <v>40</v>
      </c>
      <c r="B551" s="13">
        <v>21350</v>
      </c>
      <c r="C551" s="18">
        <v>15475000</v>
      </c>
    </row>
    <row r="552" spans="1:3" ht="15">
      <c r="A552" s="11" t="s">
        <v>42</v>
      </c>
      <c r="B552" s="13">
        <v>20698</v>
      </c>
      <c r="C552" s="18">
        <v>15149000</v>
      </c>
    </row>
    <row r="553" spans="1:3" ht="15">
      <c r="A553" s="11" t="s">
        <v>44</v>
      </c>
      <c r="B553" s="13">
        <v>200225</v>
      </c>
      <c r="C553" s="18">
        <v>104912500</v>
      </c>
    </row>
    <row r="554" spans="1:3" ht="15">
      <c r="A554" s="11" t="s">
        <v>46</v>
      </c>
      <c r="B554" s="13">
        <v>33883</v>
      </c>
      <c r="C554" s="18">
        <v>21741500</v>
      </c>
    </row>
    <row r="555" spans="1:3" ht="15">
      <c r="A555" s="11" t="s">
        <v>48</v>
      </c>
      <c r="B555" s="13">
        <v>56862</v>
      </c>
      <c r="C555" s="18">
        <v>33231000</v>
      </c>
    </row>
    <row r="556" spans="1:3" ht="15">
      <c r="A556" s="11" t="s">
        <v>50</v>
      </c>
      <c r="B556" s="13">
        <v>43738</v>
      </c>
      <c r="C556" s="18">
        <v>26669000</v>
      </c>
    </row>
    <row r="557" spans="1:3" ht="15">
      <c r="A557" s="11" t="s">
        <v>52</v>
      </c>
      <c r="B557" s="13">
        <v>7914</v>
      </c>
      <c r="C557" s="18">
        <v>8757000</v>
      </c>
    </row>
    <row r="558" spans="1:3" ht="15">
      <c r="A558" s="11" t="s">
        <v>54</v>
      </c>
      <c r="B558" s="13">
        <v>51578</v>
      </c>
      <c r="C558" s="18">
        <v>30589000</v>
      </c>
    </row>
    <row r="559" spans="1:3" ht="15">
      <c r="A559" s="11" t="s">
        <v>56</v>
      </c>
      <c r="B559" s="13">
        <v>33980</v>
      </c>
      <c r="C559" s="18">
        <v>21790000</v>
      </c>
    </row>
    <row r="560" spans="1:3" ht="15">
      <c r="A560" s="11" t="s">
        <v>58</v>
      </c>
      <c r="B560" s="13">
        <v>32409</v>
      </c>
      <c r="C560" s="18">
        <v>21004500</v>
      </c>
    </row>
    <row r="561" spans="1:3" ht="15">
      <c r="A561" s="11" t="s">
        <v>60</v>
      </c>
      <c r="B561" s="13">
        <v>9723</v>
      </c>
      <c r="C561" s="18">
        <v>9661500</v>
      </c>
    </row>
    <row r="562" spans="1:3" ht="15">
      <c r="A562" s="11" t="s">
        <v>62</v>
      </c>
      <c r="B562" s="13">
        <v>6206</v>
      </c>
      <c r="C562" s="18">
        <v>7903000</v>
      </c>
    </row>
    <row r="563" spans="1:3" ht="15">
      <c r="A563" s="11" t="s">
        <v>64</v>
      </c>
      <c r="B563" s="13">
        <v>3054</v>
      </c>
      <c r="C563" s="18">
        <v>6327000</v>
      </c>
    </row>
    <row r="564" spans="1:3" ht="15">
      <c r="A564" s="11" t="s">
        <v>66</v>
      </c>
      <c r="B564" s="13">
        <v>194</v>
      </c>
      <c r="C564" s="18">
        <v>5000000</v>
      </c>
    </row>
    <row r="565" spans="1:3" ht="15">
      <c r="A565" s="11" t="s">
        <v>68</v>
      </c>
      <c r="B565" s="13">
        <v>5814</v>
      </c>
      <c r="C565" s="18">
        <v>7707000</v>
      </c>
    </row>
    <row r="566" spans="1:3" ht="15">
      <c r="A566" s="11" t="s">
        <v>70</v>
      </c>
      <c r="B566" s="13">
        <v>757</v>
      </c>
      <c r="C566" s="18">
        <v>5178500</v>
      </c>
    </row>
    <row r="567" spans="1:3" ht="15">
      <c r="A567" s="11" t="s">
        <v>72</v>
      </c>
      <c r="B567" s="13">
        <v>4169</v>
      </c>
      <c r="C567" s="18">
        <v>6884500</v>
      </c>
    </row>
    <row r="568" spans="1:3" ht="15">
      <c r="A568" s="11" t="s">
        <v>74</v>
      </c>
      <c r="B568" s="13">
        <v>712</v>
      </c>
      <c r="C568" s="18">
        <v>5156000</v>
      </c>
    </row>
    <row r="569" spans="1:3" ht="15">
      <c r="A569" s="11" t="s">
        <v>76</v>
      </c>
      <c r="B569" s="13">
        <v>1004</v>
      </c>
      <c r="C569" s="18">
        <v>5302000</v>
      </c>
    </row>
    <row r="570" spans="1:3" ht="15">
      <c r="A570" s="11" t="s">
        <v>78</v>
      </c>
      <c r="B570" s="13">
        <v>139</v>
      </c>
      <c r="C570" s="18">
        <v>5000000</v>
      </c>
    </row>
    <row r="571" spans="1:3" ht="15">
      <c r="A571" s="11" t="s">
        <v>80</v>
      </c>
      <c r="B571" s="13">
        <v>213</v>
      </c>
      <c r="C571" s="18">
        <v>5000000</v>
      </c>
    </row>
    <row r="572" spans="1:3" ht="15">
      <c r="A572" s="11" t="s">
        <v>82</v>
      </c>
      <c r="B572" s="13">
        <v>603</v>
      </c>
      <c r="C572" s="18">
        <v>5101500</v>
      </c>
    </row>
    <row r="573" spans="1:3" ht="15">
      <c r="A573" s="11" t="s">
        <v>84</v>
      </c>
      <c r="B573" s="13">
        <v>143</v>
      </c>
      <c r="C573" s="18">
        <v>5000000</v>
      </c>
    </row>
    <row r="574" spans="1:3" ht="15">
      <c r="A574" s="11" t="s">
        <v>86</v>
      </c>
      <c r="B574" s="13">
        <v>147</v>
      </c>
      <c r="C574" s="18">
        <v>5000000</v>
      </c>
    </row>
    <row r="575" spans="1:3" ht="15">
      <c r="A575" s="11" t="s">
        <v>88</v>
      </c>
      <c r="B575" s="13">
        <v>124</v>
      </c>
      <c r="C575" s="18">
        <v>5000000</v>
      </c>
    </row>
    <row r="576" spans="1:3" ht="15">
      <c r="A576" s="11" t="s">
        <v>90</v>
      </c>
      <c r="B576" s="13">
        <v>80</v>
      </c>
      <c r="C576" s="18">
        <v>5000000</v>
      </c>
    </row>
    <row r="577" spans="1:3" ht="15">
      <c r="A577" s="11" t="s">
        <v>92</v>
      </c>
      <c r="B577" s="13">
        <v>7438</v>
      </c>
      <c r="C577" s="18">
        <v>8519000</v>
      </c>
    </row>
    <row r="578" spans="1:3" ht="15">
      <c r="A578" s="11" t="s">
        <v>94</v>
      </c>
      <c r="B578" s="13">
        <v>4141</v>
      </c>
      <c r="C578" s="18">
        <v>6870500</v>
      </c>
    </row>
    <row r="579" spans="1:3" ht="15">
      <c r="A579" s="11" t="s">
        <v>96</v>
      </c>
      <c r="B579" s="13">
        <v>1981</v>
      </c>
      <c r="C579" s="18">
        <v>5790500</v>
      </c>
    </row>
    <row r="580" spans="1:3" ht="15">
      <c r="A580" s="11" t="s">
        <v>98</v>
      </c>
      <c r="B580" s="13">
        <v>13881</v>
      </c>
      <c r="C580" s="18">
        <v>11740500</v>
      </c>
    </row>
    <row r="581" spans="1:3" ht="15">
      <c r="A581" s="11" t="s">
        <v>100</v>
      </c>
      <c r="B581" s="13">
        <v>809</v>
      </c>
      <c r="C581" s="18">
        <v>5204500</v>
      </c>
    </row>
    <row r="582" spans="1:3" ht="15">
      <c r="A582" s="11" t="s">
        <v>102</v>
      </c>
      <c r="B582" s="13">
        <v>3451</v>
      </c>
      <c r="C582" s="18">
        <v>6525500</v>
      </c>
    </row>
    <row r="583" spans="1:3" ht="15">
      <c r="A583" s="11" t="s">
        <v>104</v>
      </c>
      <c r="B583" s="13">
        <v>2766</v>
      </c>
      <c r="C583" s="18">
        <v>6183000</v>
      </c>
    </row>
    <row r="584" spans="1:3" ht="15">
      <c r="A584" s="11" t="s">
        <v>106</v>
      </c>
      <c r="B584" s="13">
        <v>605</v>
      </c>
      <c r="C584" s="18">
        <v>5102500</v>
      </c>
    </row>
    <row r="585" spans="1:3" ht="15">
      <c r="A585" s="11" t="s">
        <v>108</v>
      </c>
      <c r="B585" s="13">
        <v>1489</v>
      </c>
      <c r="C585" s="18">
        <v>5544500</v>
      </c>
    </row>
    <row r="586" spans="1:3" ht="15">
      <c r="A586" s="11" t="s">
        <v>110</v>
      </c>
      <c r="B586" s="13">
        <v>1206</v>
      </c>
      <c r="C586" s="18">
        <v>5403000</v>
      </c>
    </row>
    <row r="587" spans="1:3" ht="15">
      <c r="A587" s="11" t="s">
        <v>112</v>
      </c>
      <c r="B587" s="13">
        <v>192</v>
      </c>
      <c r="C587" s="18">
        <v>5000000</v>
      </c>
    </row>
    <row r="588" spans="1:3" ht="15">
      <c r="A588" s="11" t="s">
        <v>114</v>
      </c>
      <c r="B588" s="13">
        <v>141</v>
      </c>
      <c r="C588" s="18">
        <v>5000000</v>
      </c>
    </row>
    <row r="589" spans="1:3" ht="15">
      <c r="A589" s="11" t="s">
        <v>116</v>
      </c>
      <c r="B589" s="13">
        <v>479</v>
      </c>
      <c r="C589" s="18">
        <v>5039500</v>
      </c>
    </row>
    <row r="590" spans="1:3" ht="15">
      <c r="A590" s="11" t="s">
        <v>1434</v>
      </c>
      <c r="B590" s="13">
        <v>970</v>
      </c>
      <c r="C590" s="18">
        <v>5285000</v>
      </c>
    </row>
    <row r="591" spans="1:3" ht="15">
      <c r="A591" s="11" t="s">
        <v>1435</v>
      </c>
      <c r="B591" s="13">
        <v>543</v>
      </c>
      <c r="C591" s="18">
        <v>5071500</v>
      </c>
    </row>
    <row r="592" spans="1:3" ht="15">
      <c r="A592" s="11" t="s">
        <v>1433</v>
      </c>
      <c r="B592" s="13">
        <v>338</v>
      </c>
      <c r="C592" s="18">
        <v>5000000</v>
      </c>
    </row>
    <row r="593" spans="1:3" ht="15">
      <c r="A593" s="11" t="s">
        <v>1432</v>
      </c>
      <c r="B593" s="13">
        <v>3954</v>
      </c>
      <c r="C593" s="18">
        <v>6777000</v>
      </c>
    </row>
    <row r="594" spans="1:3" ht="15">
      <c r="A594" s="11" t="s">
        <v>1436</v>
      </c>
      <c r="B594" s="13">
        <v>673</v>
      </c>
      <c r="C594" s="18">
        <v>5136500</v>
      </c>
    </row>
    <row r="595" spans="1:3" ht="15">
      <c r="A595" s="11" t="s">
        <v>118</v>
      </c>
      <c r="B595" s="13">
        <v>14566</v>
      </c>
      <c r="C595" s="18">
        <v>12083000</v>
      </c>
    </row>
    <row r="596" spans="1:3" ht="15">
      <c r="A596" s="11" t="s">
        <v>120</v>
      </c>
      <c r="B596" s="13">
        <v>5422</v>
      </c>
      <c r="C596" s="18">
        <v>7511000</v>
      </c>
    </row>
    <row r="597" spans="1:3" ht="15">
      <c r="A597" s="11" t="s">
        <v>122</v>
      </c>
      <c r="B597" s="13">
        <v>30749</v>
      </c>
      <c r="C597" s="18">
        <v>20174500</v>
      </c>
    </row>
    <row r="598" spans="1:3" ht="15">
      <c r="A598" s="11" t="s">
        <v>124</v>
      </c>
      <c r="B598" s="13">
        <v>3529</v>
      </c>
      <c r="C598" s="18">
        <v>6564500</v>
      </c>
    </row>
    <row r="599" spans="1:3" ht="15">
      <c r="A599" s="11" t="s">
        <v>126</v>
      </c>
      <c r="B599" s="13">
        <v>25047</v>
      </c>
      <c r="C599" s="18">
        <v>17323500</v>
      </c>
    </row>
    <row r="600" spans="1:3" ht="15">
      <c r="A600" s="11" t="s">
        <v>128</v>
      </c>
      <c r="B600" s="13">
        <v>5516</v>
      </c>
      <c r="C600" s="18">
        <v>7558000</v>
      </c>
    </row>
    <row r="601" spans="1:3" ht="15">
      <c r="A601" s="11" t="s">
        <v>130</v>
      </c>
      <c r="B601" s="13">
        <v>15517</v>
      </c>
      <c r="C601" s="18">
        <v>12558500</v>
      </c>
    </row>
    <row r="602" spans="1:3" ht="15">
      <c r="A602" s="11" t="s">
        <v>132</v>
      </c>
      <c r="B602" s="13">
        <v>30618</v>
      </c>
      <c r="C602" s="18">
        <v>20109000</v>
      </c>
    </row>
    <row r="603" spans="1:3" ht="15">
      <c r="A603" s="11" t="s">
        <v>134</v>
      </c>
      <c r="B603" s="13">
        <v>2150</v>
      </c>
      <c r="C603" s="18">
        <v>5875000</v>
      </c>
    </row>
    <row r="604" spans="1:3" ht="15">
      <c r="A604" s="11" t="s">
        <v>136</v>
      </c>
      <c r="B604" s="13">
        <v>9274</v>
      </c>
      <c r="C604" s="18">
        <v>9437000</v>
      </c>
    </row>
    <row r="605" spans="1:3" ht="15">
      <c r="A605" s="11" t="s">
        <v>138</v>
      </c>
      <c r="B605" s="13">
        <v>27055</v>
      </c>
      <c r="C605" s="18">
        <v>18327500</v>
      </c>
    </row>
    <row r="606" spans="1:3" ht="15">
      <c r="A606" s="11" t="s">
        <v>140</v>
      </c>
      <c r="B606" s="13">
        <v>16611</v>
      </c>
      <c r="C606" s="18">
        <v>13105500</v>
      </c>
    </row>
    <row r="607" spans="1:3" ht="15">
      <c r="A607" s="11" t="s">
        <v>142</v>
      </c>
      <c r="B607" s="13">
        <v>603</v>
      </c>
      <c r="C607" s="18">
        <v>5101500</v>
      </c>
    </row>
    <row r="608" spans="1:3" ht="15">
      <c r="A608" s="11" t="s">
        <v>144</v>
      </c>
      <c r="B608" s="13">
        <v>704</v>
      </c>
      <c r="C608" s="18">
        <v>5152000</v>
      </c>
    </row>
    <row r="609" spans="1:3" ht="15">
      <c r="A609" s="11" t="s">
        <v>146</v>
      </c>
      <c r="B609" s="13">
        <v>4485</v>
      </c>
      <c r="C609" s="18">
        <v>7042500</v>
      </c>
    </row>
    <row r="610" spans="1:3" ht="15">
      <c r="A610" s="11" t="s">
        <v>147</v>
      </c>
      <c r="B610" s="13">
        <v>306</v>
      </c>
      <c r="C610" s="18">
        <v>5000000</v>
      </c>
    </row>
    <row r="611" spans="1:3" ht="15">
      <c r="A611" s="11" t="s">
        <v>149</v>
      </c>
      <c r="B611" s="13">
        <v>245</v>
      </c>
      <c r="C611" s="18">
        <v>5000000</v>
      </c>
    </row>
    <row r="612" spans="1:3" ht="15">
      <c r="A612" s="11" t="s">
        <v>151</v>
      </c>
      <c r="B612" s="13">
        <v>295</v>
      </c>
      <c r="C612" s="18">
        <v>5000000</v>
      </c>
    </row>
    <row r="613" spans="1:3" ht="15">
      <c r="A613" s="11" t="s">
        <v>153</v>
      </c>
      <c r="B613" s="13">
        <v>1883</v>
      </c>
      <c r="C613" s="18">
        <v>5741500</v>
      </c>
    </row>
    <row r="614" spans="1:3" ht="15">
      <c r="A614" s="11" t="s">
        <v>155</v>
      </c>
      <c r="B614" s="13">
        <v>404</v>
      </c>
      <c r="C614" s="18">
        <v>5002000</v>
      </c>
    </row>
    <row r="615" spans="1:3" ht="15">
      <c r="A615" s="11" t="s">
        <v>156</v>
      </c>
      <c r="B615" s="13">
        <v>716</v>
      </c>
      <c r="C615" s="18">
        <v>5158000</v>
      </c>
    </row>
    <row r="616" spans="1:3" ht="15">
      <c r="A616" s="11" t="s">
        <v>158</v>
      </c>
      <c r="B616" s="13">
        <v>70</v>
      </c>
      <c r="C616" s="18">
        <v>5000000</v>
      </c>
    </row>
    <row r="617" spans="1:3" ht="15">
      <c r="A617" s="11" t="s">
        <v>160</v>
      </c>
      <c r="B617" s="13">
        <v>141</v>
      </c>
      <c r="C617" s="18">
        <v>5000000</v>
      </c>
    </row>
    <row r="618" spans="1:3" ht="15">
      <c r="A618" s="11" t="s">
        <v>162</v>
      </c>
      <c r="B618" s="13">
        <v>1617</v>
      </c>
      <c r="C618" s="18">
        <v>5608500</v>
      </c>
    </row>
    <row r="619" spans="1:3" ht="15">
      <c r="A619" s="11" t="s">
        <v>164</v>
      </c>
      <c r="B619" s="13">
        <v>231</v>
      </c>
      <c r="C619" s="18">
        <v>5000000</v>
      </c>
    </row>
    <row r="620" spans="1:3" ht="15">
      <c r="A620" s="11" t="s">
        <v>166</v>
      </c>
      <c r="B620" s="13">
        <v>353</v>
      </c>
      <c r="C620" s="18">
        <v>5000000</v>
      </c>
    </row>
    <row r="621" spans="1:3" ht="15">
      <c r="A621" s="11" t="s">
        <v>168</v>
      </c>
      <c r="B621" s="13">
        <v>186</v>
      </c>
      <c r="C621" s="18">
        <v>5000000</v>
      </c>
    </row>
    <row r="622" spans="1:3" ht="15">
      <c r="A622" s="11" t="s">
        <v>170</v>
      </c>
      <c r="B622" s="13">
        <v>296</v>
      </c>
      <c r="C622" s="18">
        <v>5000000</v>
      </c>
    </row>
    <row r="623" spans="1:3" ht="15">
      <c r="A623" s="11" t="s">
        <v>172</v>
      </c>
      <c r="B623" s="13">
        <v>3013</v>
      </c>
      <c r="C623" s="18">
        <v>6306500</v>
      </c>
    </row>
    <row r="624" spans="1:3" ht="15">
      <c r="A624" s="11" t="s">
        <v>174</v>
      </c>
      <c r="B624" s="13">
        <v>347</v>
      </c>
      <c r="C624" s="18">
        <v>5000000</v>
      </c>
    </row>
    <row r="625" spans="1:3" ht="15">
      <c r="A625" s="11" t="s">
        <v>176</v>
      </c>
      <c r="B625" s="13">
        <v>362</v>
      </c>
      <c r="C625" s="18">
        <v>5000000</v>
      </c>
    </row>
    <row r="626" spans="1:3" ht="15">
      <c r="A626" s="11" t="s">
        <v>178</v>
      </c>
      <c r="B626" s="13">
        <v>638</v>
      </c>
      <c r="C626" s="18">
        <v>5119000</v>
      </c>
    </row>
    <row r="627" spans="1:3" ht="15">
      <c r="A627" s="11" t="s">
        <v>180</v>
      </c>
      <c r="B627" s="13">
        <v>183</v>
      </c>
      <c r="C627" s="18">
        <v>5000000</v>
      </c>
    </row>
    <row r="628" spans="1:3" ht="15">
      <c r="A628" s="11" t="s">
        <v>182</v>
      </c>
      <c r="B628" s="13">
        <v>6919</v>
      </c>
      <c r="C628" s="18">
        <v>8259500</v>
      </c>
    </row>
    <row r="629" spans="1:3" ht="15">
      <c r="A629" s="11" t="s">
        <v>184</v>
      </c>
      <c r="B629" s="13">
        <v>302</v>
      </c>
      <c r="C629" s="18">
        <v>5000000</v>
      </c>
    </row>
    <row r="630" spans="1:3" ht="15">
      <c r="A630" s="11" t="s">
        <v>186</v>
      </c>
      <c r="B630" s="13">
        <v>596</v>
      </c>
      <c r="C630" s="18">
        <v>5098000</v>
      </c>
    </row>
    <row r="631" spans="1:3" ht="15">
      <c r="A631" s="11" t="s">
        <v>188</v>
      </c>
      <c r="B631" s="13">
        <v>4127</v>
      </c>
      <c r="C631" s="18">
        <v>6863500</v>
      </c>
    </row>
    <row r="632" spans="1:3" ht="15">
      <c r="A632" s="11" t="s">
        <v>190</v>
      </c>
      <c r="B632" s="13">
        <v>425</v>
      </c>
      <c r="C632" s="18">
        <v>5012500</v>
      </c>
    </row>
    <row r="633" spans="1:3" ht="15">
      <c r="A633" s="11" t="s">
        <v>192</v>
      </c>
      <c r="B633" s="13">
        <v>442</v>
      </c>
      <c r="C633" s="18">
        <v>5021000</v>
      </c>
    </row>
    <row r="634" spans="1:3" ht="15">
      <c r="A634" s="11" t="s">
        <v>194</v>
      </c>
      <c r="B634" s="13">
        <v>261</v>
      </c>
      <c r="C634" s="18">
        <v>5000000</v>
      </c>
    </row>
    <row r="635" spans="1:3" ht="15">
      <c r="A635" s="11" t="s">
        <v>196</v>
      </c>
      <c r="B635" s="13">
        <v>831</v>
      </c>
      <c r="C635" s="18">
        <v>5215500</v>
      </c>
    </row>
    <row r="636" spans="1:3" ht="15">
      <c r="A636" s="11" t="s">
        <v>198</v>
      </c>
      <c r="B636" s="13">
        <v>253</v>
      </c>
      <c r="C636" s="18">
        <v>5000000</v>
      </c>
    </row>
    <row r="637" spans="1:3" ht="15">
      <c r="A637" s="11" t="s">
        <v>200</v>
      </c>
      <c r="B637" s="13">
        <v>242</v>
      </c>
      <c r="C637" s="18">
        <v>5000000</v>
      </c>
    </row>
    <row r="638" spans="1:3" ht="15">
      <c r="A638" s="11" t="s">
        <v>202</v>
      </c>
      <c r="B638" s="13">
        <v>1514</v>
      </c>
      <c r="C638" s="18">
        <v>5557000</v>
      </c>
    </row>
    <row r="639" spans="1:3" ht="15">
      <c r="A639" s="11" t="s">
        <v>204</v>
      </c>
      <c r="B639" s="13">
        <v>519</v>
      </c>
      <c r="C639" s="18">
        <v>5059500</v>
      </c>
    </row>
    <row r="640" spans="1:3" ht="15">
      <c r="A640" s="11" t="s">
        <v>206</v>
      </c>
      <c r="B640" s="13">
        <v>560</v>
      </c>
      <c r="C640" s="18">
        <v>5080000</v>
      </c>
    </row>
    <row r="641" spans="1:3" ht="15">
      <c r="A641" s="11" t="s">
        <v>210</v>
      </c>
      <c r="B641" s="13">
        <v>446</v>
      </c>
      <c r="C641" s="18">
        <v>5023000</v>
      </c>
    </row>
    <row r="642" spans="1:3" ht="15">
      <c r="A642" s="11" t="s">
        <v>212</v>
      </c>
      <c r="B642" s="13">
        <v>350</v>
      </c>
      <c r="C642" s="18">
        <v>5000000</v>
      </c>
    </row>
    <row r="643" spans="1:3" ht="15">
      <c r="A643" s="11" t="s">
        <v>214</v>
      </c>
      <c r="B643" s="13">
        <v>3823</v>
      </c>
      <c r="C643" s="18">
        <v>6711500</v>
      </c>
    </row>
    <row r="644" spans="1:3" ht="15">
      <c r="A644" s="11" t="s">
        <v>216</v>
      </c>
      <c r="B644" s="13">
        <v>847</v>
      </c>
      <c r="C644" s="18">
        <v>5223500</v>
      </c>
    </row>
    <row r="645" spans="1:3" ht="15">
      <c r="A645" s="11" t="s">
        <v>218</v>
      </c>
      <c r="B645" s="13">
        <v>706</v>
      </c>
      <c r="C645" s="18">
        <v>5153000</v>
      </c>
    </row>
    <row r="646" spans="1:3" ht="15">
      <c r="A646" s="11" t="s">
        <v>220</v>
      </c>
      <c r="B646" s="13">
        <v>493</v>
      </c>
      <c r="C646" s="18">
        <v>5046500</v>
      </c>
    </row>
    <row r="647" spans="1:3" ht="15">
      <c r="A647" s="11" t="s">
        <v>222</v>
      </c>
      <c r="B647" s="13">
        <v>168</v>
      </c>
      <c r="C647" s="18">
        <v>5000000</v>
      </c>
    </row>
    <row r="648" spans="1:3" ht="15">
      <c r="A648" s="11" t="s">
        <v>224</v>
      </c>
      <c r="B648" s="13">
        <v>91</v>
      </c>
      <c r="C648" s="18">
        <v>5000000</v>
      </c>
    </row>
    <row r="649" spans="1:3" ht="15">
      <c r="A649" s="11" t="s">
        <v>226</v>
      </c>
      <c r="B649" s="13">
        <v>479</v>
      </c>
      <c r="C649" s="18">
        <v>5039500</v>
      </c>
    </row>
    <row r="650" spans="1:3" ht="15">
      <c r="A650" s="11" t="s">
        <v>228</v>
      </c>
      <c r="B650" s="13">
        <v>1421</v>
      </c>
      <c r="C650" s="18">
        <v>5510500</v>
      </c>
    </row>
    <row r="651" spans="1:3" ht="15">
      <c r="A651" s="11" t="s">
        <v>230</v>
      </c>
      <c r="B651" s="13">
        <v>513</v>
      </c>
      <c r="C651" s="18">
        <v>5056500</v>
      </c>
    </row>
    <row r="652" spans="1:3" ht="15">
      <c r="A652" s="11" t="s">
        <v>232</v>
      </c>
      <c r="B652" s="13">
        <v>1616</v>
      </c>
      <c r="C652" s="18">
        <v>5608000</v>
      </c>
    </row>
    <row r="653" spans="1:3" ht="15">
      <c r="A653" s="11" t="s">
        <v>234</v>
      </c>
      <c r="B653" s="13">
        <v>4836</v>
      </c>
      <c r="C653" s="18">
        <v>7218000</v>
      </c>
    </row>
    <row r="654" spans="1:3" ht="15">
      <c r="A654" s="11" t="s">
        <v>236</v>
      </c>
      <c r="B654" s="13">
        <v>944</v>
      </c>
      <c r="C654" s="18">
        <v>5272000</v>
      </c>
    </row>
    <row r="655" spans="1:3" ht="15">
      <c r="A655" s="11" t="s">
        <v>238</v>
      </c>
      <c r="B655" s="13">
        <v>2574</v>
      </c>
      <c r="C655" s="18">
        <v>6087000</v>
      </c>
    </row>
    <row r="656" spans="1:3" ht="15">
      <c r="A656" s="11" t="s">
        <v>240</v>
      </c>
      <c r="B656" s="13">
        <v>625</v>
      </c>
      <c r="C656" s="18">
        <v>5112500</v>
      </c>
    </row>
    <row r="657" spans="1:3" ht="15">
      <c r="A657" s="11" t="s">
        <v>242</v>
      </c>
      <c r="B657" s="13">
        <v>339</v>
      </c>
      <c r="C657" s="18">
        <v>5000000</v>
      </c>
    </row>
    <row r="658" spans="1:3" ht="15">
      <c r="A658" s="11" t="s">
        <v>244</v>
      </c>
      <c r="B658" s="13">
        <v>568</v>
      </c>
      <c r="C658" s="18">
        <v>5084000</v>
      </c>
    </row>
    <row r="659" spans="1:3" ht="15">
      <c r="A659" s="11" t="s">
        <v>246</v>
      </c>
      <c r="B659" s="13">
        <v>527</v>
      </c>
      <c r="C659" s="18">
        <v>5063500</v>
      </c>
    </row>
    <row r="660" spans="1:3" ht="15">
      <c r="A660" s="11" t="s">
        <v>248</v>
      </c>
      <c r="B660" s="13">
        <v>2804</v>
      </c>
      <c r="C660" s="18">
        <v>6202000</v>
      </c>
    </row>
    <row r="661" spans="1:3" ht="15">
      <c r="A661" s="11" t="s">
        <v>250</v>
      </c>
      <c r="B661" s="13">
        <v>876</v>
      </c>
      <c r="C661" s="18">
        <v>5238000</v>
      </c>
    </row>
    <row r="662" spans="1:3" ht="15">
      <c r="A662" s="11" t="s">
        <v>252</v>
      </c>
      <c r="B662" s="13">
        <v>588</v>
      </c>
      <c r="C662" s="18">
        <v>5094000</v>
      </c>
    </row>
    <row r="663" spans="1:3" ht="15">
      <c r="A663" s="11" t="s">
        <v>254</v>
      </c>
      <c r="B663" s="13">
        <v>94</v>
      </c>
      <c r="C663" s="18">
        <v>5000000</v>
      </c>
    </row>
    <row r="664" spans="1:3" ht="15">
      <c r="A664" s="11" t="s">
        <v>256</v>
      </c>
      <c r="B664" s="13">
        <v>336</v>
      </c>
      <c r="C664" s="18">
        <v>5000000</v>
      </c>
    </row>
    <row r="665" spans="1:3" ht="15">
      <c r="A665" s="11" t="s">
        <v>258</v>
      </c>
      <c r="B665" s="13">
        <v>240</v>
      </c>
      <c r="C665" s="18">
        <v>5000000</v>
      </c>
    </row>
    <row r="666" spans="1:3" ht="15">
      <c r="A666" s="11" t="s">
        <v>260</v>
      </c>
      <c r="B666" s="13">
        <v>987</v>
      </c>
      <c r="C666" s="18">
        <v>5293500</v>
      </c>
    </row>
    <row r="667" spans="1:3" ht="15">
      <c r="A667" s="11" t="s">
        <v>262</v>
      </c>
      <c r="B667" s="13">
        <v>375</v>
      </c>
      <c r="C667" s="18">
        <v>5000000</v>
      </c>
    </row>
    <row r="668" spans="1:3" ht="15">
      <c r="A668" s="11" t="s">
        <v>264</v>
      </c>
      <c r="B668" s="13">
        <v>1496</v>
      </c>
      <c r="C668" s="18">
        <v>5548000</v>
      </c>
    </row>
    <row r="669" spans="1:3" ht="15">
      <c r="A669" s="11" t="s">
        <v>266</v>
      </c>
      <c r="B669" s="13">
        <v>653</v>
      </c>
      <c r="C669" s="18">
        <v>5126500</v>
      </c>
    </row>
    <row r="670" spans="1:3" ht="15">
      <c r="A670" s="11" t="s">
        <v>268</v>
      </c>
      <c r="B670" s="13">
        <v>1101</v>
      </c>
      <c r="C670" s="18">
        <v>5350500</v>
      </c>
    </row>
    <row r="671" spans="1:3" ht="15">
      <c r="A671" s="11" t="s">
        <v>270</v>
      </c>
      <c r="B671" s="13">
        <v>418</v>
      </c>
      <c r="C671" s="18">
        <v>5009000</v>
      </c>
    </row>
    <row r="672" spans="1:3" ht="15">
      <c r="A672" s="11" t="s">
        <v>272</v>
      </c>
      <c r="B672" s="13">
        <v>1467</v>
      </c>
      <c r="C672" s="18">
        <v>5533500</v>
      </c>
    </row>
    <row r="673" spans="1:3" ht="15">
      <c r="A673" s="11" t="s">
        <v>274</v>
      </c>
      <c r="B673" s="13">
        <v>2834</v>
      </c>
      <c r="C673" s="18">
        <v>6217000</v>
      </c>
    </row>
    <row r="674" spans="1:3" ht="15">
      <c r="A674" s="11" t="s">
        <v>276</v>
      </c>
      <c r="B674" s="13">
        <v>1461</v>
      </c>
      <c r="C674" s="18">
        <v>5530500</v>
      </c>
    </row>
    <row r="675" spans="1:3" ht="15">
      <c r="A675" s="11" t="s">
        <v>278</v>
      </c>
      <c r="B675" s="13">
        <v>431</v>
      </c>
      <c r="C675" s="18">
        <v>5015500</v>
      </c>
    </row>
    <row r="676" spans="1:3" ht="15">
      <c r="A676" s="11" t="s">
        <v>280</v>
      </c>
      <c r="B676" s="13">
        <v>345</v>
      </c>
      <c r="C676" s="18">
        <v>5000000</v>
      </c>
    </row>
    <row r="677" spans="1:3" ht="15">
      <c r="A677" s="11" t="s">
        <v>282</v>
      </c>
      <c r="B677" s="13">
        <v>51</v>
      </c>
      <c r="C677" s="18">
        <v>5000000</v>
      </c>
    </row>
    <row r="678" spans="1:3" ht="15">
      <c r="A678" s="11" t="s">
        <v>286</v>
      </c>
      <c r="B678" s="13">
        <v>230</v>
      </c>
      <c r="C678" s="18">
        <v>5000000</v>
      </c>
    </row>
    <row r="679" spans="1:3" ht="15">
      <c r="A679" s="11" t="s">
        <v>288</v>
      </c>
      <c r="B679" s="13">
        <v>396</v>
      </c>
      <c r="C679" s="18">
        <v>5000000</v>
      </c>
    </row>
    <row r="680" spans="1:3" ht="15">
      <c r="A680" s="11" t="s">
        <v>290</v>
      </c>
      <c r="B680" s="13">
        <v>180</v>
      </c>
      <c r="C680" s="18">
        <v>5000000</v>
      </c>
    </row>
    <row r="681" spans="1:3" ht="15">
      <c r="A681" s="11" t="s">
        <v>292</v>
      </c>
      <c r="B681" s="13">
        <v>197</v>
      </c>
      <c r="C681" s="18">
        <v>5000000</v>
      </c>
    </row>
    <row r="682" spans="1:3" ht="15">
      <c r="A682" s="11" t="s">
        <v>294</v>
      </c>
      <c r="B682" s="13">
        <v>362</v>
      </c>
      <c r="C682" s="18">
        <v>5000000</v>
      </c>
    </row>
    <row r="683" spans="1:3" ht="15">
      <c r="A683" s="11" t="s">
        <v>298</v>
      </c>
      <c r="B683" s="13">
        <v>5024</v>
      </c>
      <c r="C683" s="18">
        <v>7312000</v>
      </c>
    </row>
    <row r="684" spans="1:3" ht="15">
      <c r="A684" s="11" t="s">
        <v>300</v>
      </c>
      <c r="B684" s="13">
        <v>9274</v>
      </c>
      <c r="C684" s="18">
        <v>9437000</v>
      </c>
    </row>
    <row r="685" spans="1:3" ht="15">
      <c r="A685" s="11" t="s">
        <v>302</v>
      </c>
      <c r="B685" s="13">
        <v>4719</v>
      </c>
      <c r="C685" s="18">
        <v>7159500</v>
      </c>
    </row>
    <row r="686" spans="1:3" ht="15">
      <c r="A686" s="11" t="s">
        <v>304</v>
      </c>
      <c r="B686" s="13">
        <v>19309</v>
      </c>
      <c r="C686" s="18">
        <v>14454500</v>
      </c>
    </row>
    <row r="687" spans="1:3" ht="15">
      <c r="A687" s="11" t="s">
        <v>306</v>
      </c>
      <c r="B687" s="13">
        <v>255</v>
      </c>
      <c r="C687" s="18">
        <v>5000000</v>
      </c>
    </row>
    <row r="688" spans="1:3" ht="15">
      <c r="A688" s="11" t="s">
        <v>308</v>
      </c>
      <c r="B688" s="13">
        <v>1734</v>
      </c>
      <c r="C688" s="18">
        <v>5667000</v>
      </c>
    </row>
    <row r="689" spans="1:3" ht="15">
      <c r="A689" s="11" t="s">
        <v>312</v>
      </c>
      <c r="B689" s="13">
        <v>1129</v>
      </c>
      <c r="C689" s="18">
        <v>5364500</v>
      </c>
    </row>
    <row r="690" spans="1:3" ht="15">
      <c r="A690" s="11" t="s">
        <v>314</v>
      </c>
      <c r="B690" s="13">
        <v>5383</v>
      </c>
      <c r="C690" s="18">
        <v>7491500</v>
      </c>
    </row>
    <row r="691" spans="1:3" ht="15">
      <c r="A691" s="11" t="s">
        <v>316</v>
      </c>
      <c r="B691" s="13">
        <v>607</v>
      </c>
      <c r="C691" s="18">
        <v>5103500</v>
      </c>
    </row>
    <row r="692" spans="1:3" ht="15">
      <c r="A692" s="11" t="s">
        <v>318</v>
      </c>
      <c r="B692" s="13">
        <v>1761</v>
      </c>
      <c r="C692" s="18">
        <v>5680500</v>
      </c>
    </row>
    <row r="693" spans="1:3" ht="15">
      <c r="A693" s="11" t="s">
        <v>320</v>
      </c>
      <c r="B693" s="13">
        <v>666</v>
      </c>
      <c r="C693" s="18">
        <v>5133000</v>
      </c>
    </row>
    <row r="694" spans="1:3" ht="15">
      <c r="A694" s="11" t="s">
        <v>322</v>
      </c>
      <c r="B694" s="13">
        <v>105</v>
      </c>
      <c r="C694" s="18">
        <v>5000000</v>
      </c>
    </row>
    <row r="695" spans="1:3" ht="15">
      <c r="A695" s="11" t="s">
        <v>324</v>
      </c>
      <c r="B695" s="13">
        <v>3273</v>
      </c>
      <c r="C695" s="18">
        <v>6436500</v>
      </c>
    </row>
    <row r="696" spans="1:3" ht="15">
      <c r="A696" s="11" t="s">
        <v>326</v>
      </c>
      <c r="B696" s="13">
        <v>9591</v>
      </c>
      <c r="C696" s="18">
        <v>9595500</v>
      </c>
    </row>
    <row r="697" spans="1:3" ht="15">
      <c r="A697" s="11" t="s">
        <v>328</v>
      </c>
      <c r="B697" s="13">
        <v>6935</v>
      </c>
      <c r="C697" s="18">
        <v>8267500</v>
      </c>
    </row>
    <row r="698" spans="1:3" ht="15">
      <c r="A698" s="11" t="s">
        <v>330</v>
      </c>
      <c r="B698" s="13">
        <v>1122</v>
      </c>
      <c r="C698" s="18">
        <v>5361000</v>
      </c>
    </row>
    <row r="699" spans="1:3" ht="15">
      <c r="A699" s="11" t="s">
        <v>332</v>
      </c>
      <c r="B699" s="13">
        <v>4650</v>
      </c>
      <c r="C699" s="18">
        <v>7125000</v>
      </c>
    </row>
    <row r="700" spans="1:3" ht="15">
      <c r="A700" s="11" t="s">
        <v>334</v>
      </c>
      <c r="B700" s="13">
        <v>805</v>
      </c>
      <c r="C700" s="18">
        <v>5202500</v>
      </c>
    </row>
    <row r="701" spans="1:3" ht="15">
      <c r="A701" s="11" t="s">
        <v>336</v>
      </c>
      <c r="B701" s="13">
        <v>886</v>
      </c>
      <c r="C701" s="18">
        <v>5243000</v>
      </c>
    </row>
    <row r="702" spans="1:3" ht="15">
      <c r="A702" s="11" t="s">
        <v>338</v>
      </c>
      <c r="B702" s="13">
        <v>1783</v>
      </c>
      <c r="C702" s="18">
        <v>5691500</v>
      </c>
    </row>
    <row r="703" spans="1:3" ht="15">
      <c r="A703" s="11" t="s">
        <v>340</v>
      </c>
      <c r="B703" s="13">
        <v>1554</v>
      </c>
      <c r="C703" s="18">
        <v>5577000</v>
      </c>
    </row>
    <row r="704" spans="1:3" ht="15">
      <c r="A704" s="11" t="s">
        <v>342</v>
      </c>
      <c r="B704" s="13">
        <v>743</v>
      </c>
      <c r="C704" s="18">
        <v>5171500</v>
      </c>
    </row>
    <row r="705" spans="1:3" ht="15">
      <c r="A705" s="11" t="s">
        <v>344</v>
      </c>
      <c r="B705" s="13">
        <v>496</v>
      </c>
      <c r="C705" s="18">
        <v>5048000</v>
      </c>
    </row>
    <row r="706" spans="1:3" ht="15">
      <c r="A706" s="11" t="s">
        <v>346</v>
      </c>
      <c r="B706" s="13">
        <v>769</v>
      </c>
      <c r="C706" s="18">
        <v>5184500</v>
      </c>
    </row>
    <row r="707" spans="1:3" ht="15">
      <c r="A707" s="11" t="s">
        <v>348</v>
      </c>
      <c r="B707" s="13">
        <v>120</v>
      </c>
      <c r="C707" s="18">
        <v>5000000</v>
      </c>
    </row>
    <row r="708" spans="1:3" ht="15">
      <c r="A708" s="11" t="s">
        <v>350</v>
      </c>
      <c r="B708" s="13">
        <v>640</v>
      </c>
      <c r="C708" s="18">
        <v>5120000</v>
      </c>
    </row>
    <row r="709" spans="1:3" ht="15">
      <c r="A709" s="11" t="s">
        <v>352</v>
      </c>
      <c r="B709" s="13">
        <v>938</v>
      </c>
      <c r="C709" s="18">
        <v>5269000</v>
      </c>
    </row>
    <row r="710" spans="1:3" ht="15">
      <c r="A710" s="11" t="s">
        <v>354</v>
      </c>
      <c r="B710" s="13">
        <v>709</v>
      </c>
      <c r="C710" s="18">
        <v>5154500</v>
      </c>
    </row>
    <row r="711" spans="1:3" ht="15">
      <c r="A711" s="11" t="s">
        <v>356</v>
      </c>
      <c r="B711" s="13">
        <v>302</v>
      </c>
      <c r="C711" s="18">
        <v>5000000</v>
      </c>
    </row>
    <row r="712" spans="1:3" ht="15">
      <c r="A712" s="11" t="s">
        <v>358</v>
      </c>
      <c r="B712" s="13">
        <v>320</v>
      </c>
      <c r="C712" s="18">
        <v>5000000</v>
      </c>
    </row>
    <row r="713" spans="1:3" ht="15">
      <c r="A713" s="11" t="s">
        <v>360</v>
      </c>
      <c r="B713" s="13">
        <v>2589</v>
      </c>
      <c r="C713" s="18">
        <v>6094500</v>
      </c>
    </row>
    <row r="714" spans="1:3" ht="15">
      <c r="A714" s="11" t="s">
        <v>362</v>
      </c>
      <c r="B714" s="13">
        <v>7438</v>
      </c>
      <c r="C714" s="18">
        <v>8519000</v>
      </c>
    </row>
    <row r="715" spans="1:3" ht="15">
      <c r="A715" s="11" t="s">
        <v>364</v>
      </c>
      <c r="B715" s="13">
        <v>3630</v>
      </c>
      <c r="C715" s="18">
        <v>6615000</v>
      </c>
    </row>
    <row r="716" spans="1:3" ht="15">
      <c r="A716" s="11" t="s">
        <v>366</v>
      </c>
      <c r="B716" s="13">
        <v>1569</v>
      </c>
      <c r="C716" s="18">
        <v>5584500</v>
      </c>
    </row>
    <row r="717" spans="1:3" ht="15">
      <c r="A717" s="11" t="s">
        <v>368</v>
      </c>
      <c r="B717" s="13">
        <v>3321</v>
      </c>
      <c r="C717" s="18">
        <v>6460500</v>
      </c>
    </row>
    <row r="718" spans="1:3" ht="15">
      <c r="A718" s="11" t="s">
        <v>370</v>
      </c>
      <c r="B718" s="13">
        <v>4343</v>
      </c>
      <c r="C718" s="18">
        <v>6971500</v>
      </c>
    </row>
    <row r="719" spans="1:3" ht="15">
      <c r="A719" s="11" t="s">
        <v>372</v>
      </c>
      <c r="B719" s="13">
        <v>898</v>
      </c>
      <c r="C719" s="18">
        <v>5249000</v>
      </c>
    </row>
    <row r="720" spans="1:3" ht="15">
      <c r="A720" s="11" t="s">
        <v>374</v>
      </c>
      <c r="B720" s="13">
        <v>30</v>
      </c>
      <c r="C720" s="18">
        <v>5000000</v>
      </c>
    </row>
    <row r="721" spans="1:3" ht="15">
      <c r="A721" s="11" t="s">
        <v>376</v>
      </c>
      <c r="B721" s="13">
        <v>6299</v>
      </c>
      <c r="C721" s="18">
        <v>7949500</v>
      </c>
    </row>
    <row r="722" spans="1:3" ht="15">
      <c r="A722" s="11" t="s">
        <v>378</v>
      </c>
      <c r="B722" s="13">
        <v>1191</v>
      </c>
      <c r="C722" s="18">
        <v>5395500</v>
      </c>
    </row>
    <row r="723" spans="1:3" ht="15">
      <c r="A723" s="11" t="s">
        <v>380</v>
      </c>
      <c r="B723" s="13">
        <v>88</v>
      </c>
      <c r="C723" s="18">
        <v>5000000</v>
      </c>
    </row>
    <row r="724" spans="1:3" ht="15">
      <c r="A724" s="11" t="s">
        <v>382</v>
      </c>
      <c r="B724" s="13">
        <v>143</v>
      </c>
      <c r="C724" s="18">
        <v>5000000</v>
      </c>
    </row>
    <row r="725" spans="1:3" ht="15">
      <c r="A725" s="11" t="s">
        <v>384</v>
      </c>
      <c r="B725" s="13">
        <v>617</v>
      </c>
      <c r="C725" s="18">
        <v>5108500</v>
      </c>
    </row>
    <row r="726" spans="1:3" ht="15">
      <c r="A726" s="11" t="s">
        <v>386</v>
      </c>
      <c r="B726" s="13">
        <v>214</v>
      </c>
      <c r="C726" s="18">
        <v>5000000</v>
      </c>
    </row>
    <row r="727" spans="1:3" ht="15">
      <c r="A727" s="11" t="s">
        <v>388</v>
      </c>
      <c r="B727" s="13">
        <v>4769</v>
      </c>
      <c r="C727" s="18">
        <v>7184500</v>
      </c>
    </row>
    <row r="728" spans="1:3" ht="15">
      <c r="A728" s="11" t="s">
        <v>390</v>
      </c>
      <c r="B728" s="13">
        <v>1290</v>
      </c>
      <c r="C728" s="18">
        <v>5445000</v>
      </c>
    </row>
    <row r="729" spans="1:3" ht="15">
      <c r="A729" s="11" t="s">
        <v>392</v>
      </c>
      <c r="B729" s="13">
        <v>16</v>
      </c>
      <c r="C729" s="18">
        <v>5000000</v>
      </c>
    </row>
    <row r="730" spans="1:3" ht="15">
      <c r="A730" s="11" t="s">
        <v>394</v>
      </c>
      <c r="B730" s="13">
        <v>670</v>
      </c>
      <c r="C730" s="18">
        <v>5135000</v>
      </c>
    </row>
    <row r="731" spans="1:3" ht="15">
      <c r="A731" s="11" t="s">
        <v>396</v>
      </c>
      <c r="B731" s="13">
        <v>95</v>
      </c>
      <c r="C731" s="18">
        <v>5000000</v>
      </c>
    </row>
    <row r="732" spans="1:3" ht="15">
      <c r="A732" s="11" t="s">
        <v>398</v>
      </c>
      <c r="B732" s="13">
        <v>594</v>
      </c>
      <c r="C732" s="18">
        <v>5097000</v>
      </c>
    </row>
    <row r="733" spans="1:3" ht="15">
      <c r="A733" s="11" t="s">
        <v>400</v>
      </c>
      <c r="B733" s="13">
        <v>3973</v>
      </c>
      <c r="C733" s="18">
        <v>6786500</v>
      </c>
    </row>
    <row r="734" spans="1:3" ht="15">
      <c r="A734" s="11" t="s">
        <v>402</v>
      </c>
      <c r="B734" s="13">
        <v>643</v>
      </c>
      <c r="C734" s="18">
        <v>5121500</v>
      </c>
    </row>
    <row r="735" spans="1:3" ht="15">
      <c r="A735" s="11" t="s">
        <v>404</v>
      </c>
      <c r="B735" s="13">
        <v>502</v>
      </c>
      <c r="C735" s="18">
        <v>5051000</v>
      </c>
    </row>
    <row r="736" spans="1:3" ht="15">
      <c r="A736" s="11" t="s">
        <v>406</v>
      </c>
      <c r="B736" s="13">
        <v>376</v>
      </c>
      <c r="C736" s="18">
        <v>5000000</v>
      </c>
    </row>
    <row r="737" spans="1:3" ht="15">
      <c r="A737" s="11" t="s">
        <v>408</v>
      </c>
      <c r="B737" s="13">
        <v>277</v>
      </c>
      <c r="C737" s="18">
        <v>5000000</v>
      </c>
    </row>
    <row r="738" spans="1:3" ht="15">
      <c r="A738" s="11" t="s">
        <v>410</v>
      </c>
      <c r="B738" s="13">
        <v>405</v>
      </c>
      <c r="C738" s="18">
        <v>5002500</v>
      </c>
    </row>
    <row r="739" spans="1:3" ht="15">
      <c r="A739" s="11" t="s">
        <v>412</v>
      </c>
      <c r="B739" s="13">
        <v>81</v>
      </c>
      <c r="C739" s="18">
        <v>5000000</v>
      </c>
    </row>
    <row r="740" spans="1:3" ht="15">
      <c r="A740" s="11" t="s">
        <v>414</v>
      </c>
      <c r="B740" s="13">
        <v>903</v>
      </c>
      <c r="C740" s="18">
        <v>5251500</v>
      </c>
    </row>
    <row r="741" spans="1:3" ht="15">
      <c r="A741" s="11" t="s">
        <v>416</v>
      </c>
      <c r="B741" s="13">
        <v>220</v>
      </c>
      <c r="C741" s="18">
        <v>5000000</v>
      </c>
    </row>
    <row r="742" spans="1:3" ht="15">
      <c r="A742" s="11" t="s">
        <v>418</v>
      </c>
      <c r="B742" s="13">
        <v>3811</v>
      </c>
      <c r="C742" s="18">
        <v>6705500</v>
      </c>
    </row>
    <row r="743" spans="1:3" ht="15">
      <c r="A743" s="11" t="s">
        <v>420</v>
      </c>
      <c r="B743" s="13">
        <v>2973</v>
      </c>
      <c r="C743" s="18">
        <v>6286500</v>
      </c>
    </row>
    <row r="744" spans="1:3" ht="15">
      <c r="A744" s="11" t="s">
        <v>422</v>
      </c>
      <c r="B744" s="13">
        <v>1127</v>
      </c>
      <c r="C744" s="18">
        <v>5363500</v>
      </c>
    </row>
    <row r="745" spans="1:3" ht="15">
      <c r="A745" s="11" t="s">
        <v>424</v>
      </c>
      <c r="B745" s="13">
        <v>161</v>
      </c>
      <c r="C745" s="18">
        <v>5000000</v>
      </c>
    </row>
    <row r="746" spans="1:3" ht="15">
      <c r="A746" s="11" t="s">
        <v>426</v>
      </c>
      <c r="B746" s="13">
        <v>1477</v>
      </c>
      <c r="C746" s="18">
        <v>5538500</v>
      </c>
    </row>
    <row r="747" spans="1:3" ht="15">
      <c r="A747" s="11" t="s">
        <v>428</v>
      </c>
      <c r="B747" s="13">
        <v>730</v>
      </c>
      <c r="C747" s="18">
        <v>5165000</v>
      </c>
    </row>
    <row r="748" spans="1:3" ht="15">
      <c r="A748" s="11" t="s">
        <v>430</v>
      </c>
      <c r="B748" s="13">
        <v>407</v>
      </c>
      <c r="C748" s="18">
        <v>5003500</v>
      </c>
    </row>
    <row r="749" spans="1:3" ht="15">
      <c r="A749" s="11" t="s">
        <v>432</v>
      </c>
      <c r="B749" s="13">
        <v>372</v>
      </c>
      <c r="C749" s="18">
        <v>5000000</v>
      </c>
    </row>
    <row r="750" spans="1:3" ht="15">
      <c r="A750" s="11" t="s">
        <v>434</v>
      </c>
      <c r="B750" s="13">
        <v>3336</v>
      </c>
      <c r="C750" s="18">
        <v>6468000</v>
      </c>
    </row>
    <row r="751" spans="1:3" ht="15">
      <c r="A751" s="11" t="s">
        <v>436</v>
      </c>
      <c r="B751" s="13">
        <v>328</v>
      </c>
      <c r="C751" s="18">
        <v>5000000</v>
      </c>
    </row>
    <row r="752" spans="1:3" ht="15">
      <c r="A752" s="11" t="s">
        <v>438</v>
      </c>
      <c r="B752" s="13">
        <v>1197</v>
      </c>
      <c r="C752" s="18">
        <v>5398500</v>
      </c>
    </row>
    <row r="753" spans="1:3" ht="15">
      <c r="A753" s="11" t="s">
        <v>440</v>
      </c>
      <c r="B753" s="13">
        <v>877</v>
      </c>
      <c r="C753" s="18">
        <v>5238500</v>
      </c>
    </row>
    <row r="754" spans="1:3" ht="15">
      <c r="A754" s="11" t="s">
        <v>442</v>
      </c>
      <c r="B754" s="13">
        <v>307</v>
      </c>
      <c r="C754" s="18">
        <v>5000000</v>
      </c>
    </row>
    <row r="755" spans="1:3" ht="15">
      <c r="A755" s="11" t="s">
        <v>444</v>
      </c>
      <c r="B755" s="13">
        <v>576</v>
      </c>
      <c r="C755" s="18">
        <v>5088000</v>
      </c>
    </row>
    <row r="756" spans="1:3" ht="15">
      <c r="A756" s="11" t="s">
        <v>446</v>
      </c>
      <c r="B756" s="13">
        <v>93</v>
      </c>
      <c r="C756" s="18">
        <v>5000000</v>
      </c>
    </row>
    <row r="757" spans="1:3" ht="15">
      <c r="A757" s="11" t="s">
        <v>448</v>
      </c>
      <c r="B757" s="13">
        <v>120</v>
      </c>
      <c r="C757" s="18">
        <v>5000000</v>
      </c>
    </row>
    <row r="758" spans="1:3" ht="15">
      <c r="A758" s="11" t="s">
        <v>450</v>
      </c>
      <c r="B758" s="13">
        <v>69</v>
      </c>
      <c r="C758" s="18">
        <v>5000000</v>
      </c>
    </row>
    <row r="759" spans="1:3" ht="15">
      <c r="A759" s="11" t="s">
        <v>452</v>
      </c>
      <c r="B759" s="13">
        <v>1887</v>
      </c>
      <c r="C759" s="18">
        <v>5743500</v>
      </c>
    </row>
    <row r="760" spans="1:3" ht="15">
      <c r="A760" s="11" t="s">
        <v>454</v>
      </c>
      <c r="B760" s="13">
        <v>970</v>
      </c>
      <c r="C760" s="18">
        <v>5285000</v>
      </c>
    </row>
    <row r="761" spans="1:3" ht="15">
      <c r="A761" s="11" t="s">
        <v>456</v>
      </c>
      <c r="B761" s="13">
        <v>168</v>
      </c>
      <c r="C761" s="18">
        <v>5000000</v>
      </c>
    </row>
    <row r="762" spans="1:3" ht="15">
      <c r="A762" s="11" t="s">
        <v>460</v>
      </c>
      <c r="B762" s="13">
        <v>832</v>
      </c>
      <c r="C762" s="18">
        <v>5216000</v>
      </c>
    </row>
    <row r="763" spans="1:3" ht="15">
      <c r="A763" s="11" t="s">
        <v>462</v>
      </c>
      <c r="B763" s="13">
        <v>703</v>
      </c>
      <c r="C763" s="18">
        <v>5151500</v>
      </c>
    </row>
    <row r="764" spans="1:3" ht="15">
      <c r="A764" s="11" t="s">
        <v>464</v>
      </c>
      <c r="B764" s="13">
        <v>539</v>
      </c>
      <c r="C764" s="18">
        <v>5069500</v>
      </c>
    </row>
    <row r="765" spans="1:3" ht="15">
      <c r="A765" s="11" t="s">
        <v>466</v>
      </c>
      <c r="B765" s="13">
        <v>229</v>
      </c>
      <c r="C765" s="18">
        <v>5000000</v>
      </c>
    </row>
    <row r="766" spans="1:3" ht="15">
      <c r="A766" s="11" t="s">
        <v>468</v>
      </c>
      <c r="B766" s="13">
        <v>717</v>
      </c>
      <c r="C766" s="18">
        <v>5158500</v>
      </c>
    </row>
    <row r="767" spans="1:3" ht="15">
      <c r="A767" s="11" t="s">
        <v>470</v>
      </c>
      <c r="B767" s="13">
        <v>3672</v>
      </c>
      <c r="C767" s="18">
        <v>6636000</v>
      </c>
    </row>
    <row r="768" spans="1:3" ht="15">
      <c r="A768" s="11" t="s">
        <v>472</v>
      </c>
      <c r="B768" s="13">
        <v>4772</v>
      </c>
      <c r="C768" s="18">
        <v>7186000</v>
      </c>
    </row>
    <row r="769" spans="1:3" ht="15">
      <c r="A769" s="11" t="s">
        <v>474</v>
      </c>
      <c r="B769" s="13">
        <v>146</v>
      </c>
      <c r="C769" s="18">
        <v>5000000</v>
      </c>
    </row>
    <row r="770" spans="1:3" ht="15">
      <c r="A770" s="11" t="s">
        <v>476</v>
      </c>
      <c r="B770" s="13">
        <v>1212</v>
      </c>
      <c r="C770" s="18">
        <v>5406000</v>
      </c>
    </row>
    <row r="771" spans="1:3" ht="15">
      <c r="A771" s="11" t="s">
        <v>478</v>
      </c>
      <c r="B771" s="13">
        <v>506</v>
      </c>
      <c r="C771" s="18">
        <v>5053000</v>
      </c>
    </row>
    <row r="772" spans="1:3" ht="15">
      <c r="A772" s="11" t="s">
        <v>480</v>
      </c>
      <c r="B772" s="13">
        <v>2263</v>
      </c>
      <c r="C772" s="18">
        <v>5931500</v>
      </c>
    </row>
    <row r="773" spans="1:3" ht="15">
      <c r="A773" s="11" t="s">
        <v>482</v>
      </c>
      <c r="B773" s="13">
        <v>1934</v>
      </c>
      <c r="C773" s="18">
        <v>5767000</v>
      </c>
    </row>
    <row r="774" spans="1:3" ht="15">
      <c r="A774" s="11" t="s">
        <v>484</v>
      </c>
      <c r="B774" s="13">
        <v>274</v>
      </c>
      <c r="C774" s="18">
        <v>5000000</v>
      </c>
    </row>
    <row r="775" spans="1:3" ht="15">
      <c r="A775" s="11" t="s">
        <v>486</v>
      </c>
      <c r="B775" s="13">
        <v>1549</v>
      </c>
      <c r="C775" s="18">
        <v>5574500</v>
      </c>
    </row>
    <row r="776" spans="1:3" ht="15">
      <c r="A776" s="11" t="s">
        <v>488</v>
      </c>
      <c r="B776" s="13">
        <v>2222</v>
      </c>
      <c r="C776" s="18">
        <v>5911000</v>
      </c>
    </row>
    <row r="777" spans="1:3" ht="15">
      <c r="A777" s="11" t="s">
        <v>490</v>
      </c>
      <c r="B777" s="13">
        <v>388</v>
      </c>
      <c r="C777" s="18">
        <v>5000000</v>
      </c>
    </row>
    <row r="778" spans="1:3" ht="15">
      <c r="A778" s="11" t="s">
        <v>492</v>
      </c>
      <c r="B778" s="13">
        <v>170</v>
      </c>
      <c r="C778" s="18">
        <v>5000000</v>
      </c>
    </row>
    <row r="779" spans="1:3" ht="15">
      <c r="A779" s="11" t="s">
        <v>494</v>
      </c>
      <c r="B779" s="13">
        <v>97</v>
      </c>
      <c r="C779" s="18">
        <v>5000000</v>
      </c>
    </row>
    <row r="780" spans="1:3" ht="15">
      <c r="A780" s="11" t="s">
        <v>496</v>
      </c>
      <c r="B780" s="13">
        <v>150</v>
      </c>
      <c r="C780" s="18">
        <v>5000000</v>
      </c>
    </row>
    <row r="781" spans="1:3" ht="15">
      <c r="A781" s="11" t="s">
        <v>498</v>
      </c>
      <c r="B781" s="13">
        <v>1104</v>
      </c>
      <c r="C781" s="18">
        <v>5352000</v>
      </c>
    </row>
    <row r="782" spans="1:3" ht="15">
      <c r="A782" s="11" t="s">
        <v>500</v>
      </c>
      <c r="B782" s="13">
        <v>620</v>
      </c>
      <c r="C782" s="18">
        <v>5110000</v>
      </c>
    </row>
    <row r="783" spans="1:3" ht="15">
      <c r="A783" s="11" t="s">
        <v>502</v>
      </c>
      <c r="B783" s="13">
        <v>1961</v>
      </c>
      <c r="C783" s="18">
        <v>5780500</v>
      </c>
    </row>
    <row r="784" spans="1:3" ht="15">
      <c r="A784" s="11" t="s">
        <v>506</v>
      </c>
      <c r="B784" s="13">
        <v>231</v>
      </c>
      <c r="C784" s="18">
        <v>5000000</v>
      </c>
    </row>
    <row r="785" spans="1:3" ht="15">
      <c r="A785" s="11" t="s">
        <v>508</v>
      </c>
      <c r="B785" s="13">
        <v>121</v>
      </c>
      <c r="C785" s="18">
        <v>5000000</v>
      </c>
    </row>
    <row r="786" spans="1:3" ht="15">
      <c r="A786" s="11" t="s">
        <v>510</v>
      </c>
      <c r="B786" s="13">
        <v>309</v>
      </c>
      <c r="C786" s="18">
        <v>5000000</v>
      </c>
    </row>
    <row r="787" spans="1:3" ht="15">
      <c r="A787" s="11" t="s">
        <v>512</v>
      </c>
      <c r="B787" s="13">
        <v>28970</v>
      </c>
      <c r="C787" s="18">
        <v>19285000</v>
      </c>
    </row>
    <row r="788" spans="1:3" ht="15">
      <c r="A788" s="11" t="s">
        <v>514</v>
      </c>
      <c r="B788" s="13">
        <v>710</v>
      </c>
      <c r="C788" s="18">
        <v>5155000</v>
      </c>
    </row>
    <row r="789" spans="1:3" ht="15">
      <c r="A789" s="11" t="s">
        <v>516</v>
      </c>
      <c r="B789" s="13">
        <v>1329</v>
      </c>
      <c r="C789" s="18">
        <v>5464500</v>
      </c>
    </row>
    <row r="790" spans="1:3" ht="15">
      <c r="A790" s="11" t="s">
        <v>518</v>
      </c>
      <c r="B790" s="13">
        <v>3452</v>
      </c>
      <c r="C790" s="18">
        <v>6526000</v>
      </c>
    </row>
    <row r="791" spans="1:3" ht="15">
      <c r="A791" s="11" t="s">
        <v>520</v>
      </c>
      <c r="B791" s="13">
        <v>7043</v>
      </c>
      <c r="C791" s="18">
        <v>8321500</v>
      </c>
    </row>
    <row r="792" spans="1:3" ht="15">
      <c r="A792" s="11" t="s">
        <v>522</v>
      </c>
      <c r="B792" s="13">
        <v>1136</v>
      </c>
      <c r="C792" s="18">
        <v>5368000</v>
      </c>
    </row>
    <row r="793" spans="1:3" ht="15">
      <c r="A793" s="11" t="s">
        <v>524</v>
      </c>
      <c r="B793" s="13">
        <v>1434</v>
      </c>
      <c r="C793" s="18">
        <v>5517000</v>
      </c>
    </row>
    <row r="794" spans="1:3" ht="15">
      <c r="A794" s="11" t="s">
        <v>526</v>
      </c>
      <c r="B794" s="13">
        <v>951</v>
      </c>
      <c r="C794" s="18">
        <v>5275500</v>
      </c>
    </row>
    <row r="795" spans="1:3" ht="15">
      <c r="A795" s="11" t="s">
        <v>528</v>
      </c>
      <c r="B795" s="13">
        <v>326</v>
      </c>
      <c r="C795" s="18">
        <v>5000000</v>
      </c>
    </row>
    <row r="796" spans="1:3" ht="15">
      <c r="A796" s="11" t="s">
        <v>530</v>
      </c>
      <c r="B796" s="13">
        <v>623</v>
      </c>
      <c r="C796" s="18">
        <v>5111500</v>
      </c>
    </row>
    <row r="797" spans="1:3" ht="15">
      <c r="A797" s="11" t="s">
        <v>532</v>
      </c>
      <c r="B797" s="13">
        <v>196</v>
      </c>
      <c r="C797" s="18">
        <v>5000000</v>
      </c>
    </row>
    <row r="798" spans="1:3" ht="15">
      <c r="A798" s="11" t="s">
        <v>534</v>
      </c>
      <c r="B798" s="13">
        <v>149</v>
      </c>
      <c r="C798" s="18">
        <v>5000000</v>
      </c>
    </row>
    <row r="799" spans="1:3" ht="15">
      <c r="A799" s="11" t="s">
        <v>536</v>
      </c>
      <c r="B799" s="13">
        <v>2237</v>
      </c>
      <c r="C799" s="18">
        <v>5918500</v>
      </c>
    </row>
    <row r="800" spans="1:3" ht="15">
      <c r="A800" s="11" t="s">
        <v>538</v>
      </c>
      <c r="B800" s="13">
        <v>330</v>
      </c>
      <c r="C800" s="18">
        <v>5000000</v>
      </c>
    </row>
    <row r="801" spans="1:3" ht="15">
      <c r="A801" s="11" t="s">
        <v>540</v>
      </c>
      <c r="B801" s="13">
        <v>1235</v>
      </c>
      <c r="C801" s="18">
        <v>5417500</v>
      </c>
    </row>
    <row r="802" spans="1:3" ht="15">
      <c r="A802" s="11" t="s">
        <v>542</v>
      </c>
      <c r="B802" s="13">
        <v>735</v>
      </c>
      <c r="C802" s="18">
        <v>5167500</v>
      </c>
    </row>
    <row r="803" spans="1:3" ht="15">
      <c r="A803" s="11" t="s">
        <v>544</v>
      </c>
      <c r="B803" s="13">
        <v>207</v>
      </c>
      <c r="C803" s="18">
        <v>5000000</v>
      </c>
    </row>
    <row r="804" spans="1:3" ht="15">
      <c r="A804" s="11" t="s">
        <v>546</v>
      </c>
      <c r="B804" s="13">
        <v>634</v>
      </c>
      <c r="C804" s="18">
        <v>5117000</v>
      </c>
    </row>
    <row r="805" spans="1:3" ht="15">
      <c r="A805" s="11" t="s">
        <v>548</v>
      </c>
      <c r="B805" s="13">
        <v>3908</v>
      </c>
      <c r="C805" s="18">
        <v>6754000</v>
      </c>
    </row>
    <row r="806" spans="1:3" ht="15">
      <c r="A806" s="11" t="s">
        <v>550</v>
      </c>
      <c r="B806" s="13">
        <v>840</v>
      </c>
      <c r="C806" s="18">
        <v>5220000</v>
      </c>
    </row>
    <row r="807" spans="1:3" ht="15">
      <c r="A807" s="11" t="s">
        <v>552</v>
      </c>
      <c r="B807" s="13">
        <v>92</v>
      </c>
      <c r="C807" s="18">
        <v>5000000</v>
      </c>
    </row>
    <row r="808" spans="1:3" ht="15">
      <c r="A808" s="11" t="s">
        <v>554</v>
      </c>
      <c r="B808" s="13">
        <v>1532</v>
      </c>
      <c r="C808" s="18">
        <v>5566000</v>
      </c>
    </row>
    <row r="809" spans="1:3" ht="15">
      <c r="A809" s="11" t="s">
        <v>556</v>
      </c>
      <c r="B809" s="13">
        <v>914</v>
      </c>
      <c r="C809" s="18">
        <v>5257000</v>
      </c>
    </row>
    <row r="810" spans="1:3" ht="15">
      <c r="A810" s="11" t="s">
        <v>558</v>
      </c>
      <c r="B810" s="13">
        <v>14129</v>
      </c>
      <c r="C810" s="18">
        <v>11864500</v>
      </c>
    </row>
    <row r="811" spans="1:3" ht="15">
      <c r="A811" s="11" t="s">
        <v>560</v>
      </c>
      <c r="B811" s="13">
        <v>1337</v>
      </c>
      <c r="C811" s="18">
        <v>5468500</v>
      </c>
    </row>
    <row r="812" spans="1:3" ht="15">
      <c r="A812" s="11" t="s">
        <v>562</v>
      </c>
      <c r="B812" s="13">
        <v>203</v>
      </c>
      <c r="C812" s="18">
        <v>5000000</v>
      </c>
    </row>
    <row r="813" spans="1:3" ht="15">
      <c r="A813" s="11" t="s">
        <v>564</v>
      </c>
      <c r="B813" s="13">
        <v>111</v>
      </c>
      <c r="C813" s="18">
        <v>5000000</v>
      </c>
    </row>
    <row r="814" spans="1:3" ht="15">
      <c r="A814" s="11" t="s">
        <v>566</v>
      </c>
      <c r="B814" s="13">
        <v>182</v>
      </c>
      <c r="C814" s="18">
        <v>5000000</v>
      </c>
    </row>
    <row r="815" spans="1:3" ht="15">
      <c r="A815" s="11" t="s">
        <v>568</v>
      </c>
      <c r="B815" s="13">
        <v>344</v>
      </c>
      <c r="C815" s="18">
        <v>5000000</v>
      </c>
    </row>
    <row r="816" spans="1:3" ht="15">
      <c r="A816" s="11" t="s">
        <v>570</v>
      </c>
      <c r="B816" s="13">
        <v>379</v>
      </c>
      <c r="C816" s="18">
        <v>5000000</v>
      </c>
    </row>
    <row r="817" spans="1:3" ht="15">
      <c r="A817" s="11" t="s">
        <v>572</v>
      </c>
      <c r="B817" s="13">
        <v>586</v>
      </c>
      <c r="C817" s="18">
        <v>5093000</v>
      </c>
    </row>
    <row r="818" spans="1:3" ht="15">
      <c r="A818" s="11" t="s">
        <v>574</v>
      </c>
      <c r="B818" s="13">
        <v>6517</v>
      </c>
      <c r="C818" s="18">
        <v>8058500</v>
      </c>
    </row>
    <row r="819" spans="1:3" ht="15">
      <c r="A819" s="11" t="s">
        <v>575</v>
      </c>
      <c r="B819" s="13">
        <v>2781</v>
      </c>
      <c r="C819" s="18">
        <v>6190500</v>
      </c>
    </row>
    <row r="820" spans="1:3" ht="15">
      <c r="A820" s="11" t="s">
        <v>577</v>
      </c>
      <c r="B820" s="13">
        <v>1600</v>
      </c>
      <c r="C820" s="18">
        <v>5600000</v>
      </c>
    </row>
    <row r="821" spans="1:3" ht="15">
      <c r="A821" s="11" t="s">
        <v>579</v>
      </c>
      <c r="B821" s="13">
        <v>554</v>
      </c>
      <c r="C821" s="18">
        <v>5077000</v>
      </c>
    </row>
    <row r="822" spans="1:3" ht="15">
      <c r="A822" s="11" t="s">
        <v>581</v>
      </c>
      <c r="B822" s="13">
        <v>1264</v>
      </c>
      <c r="C822" s="18">
        <v>5432000</v>
      </c>
    </row>
    <row r="823" spans="1:3" ht="15">
      <c r="A823" s="11" t="s">
        <v>583</v>
      </c>
      <c r="B823" s="13">
        <v>742</v>
      </c>
      <c r="C823" s="18">
        <v>5171000</v>
      </c>
    </row>
    <row r="824" spans="1:3" ht="15">
      <c r="A824" s="11" t="s">
        <v>585</v>
      </c>
      <c r="B824" s="13">
        <v>537</v>
      </c>
      <c r="C824" s="18">
        <v>5068500</v>
      </c>
    </row>
    <row r="825" spans="1:3" ht="15">
      <c r="A825" s="11" t="s">
        <v>587</v>
      </c>
      <c r="B825" s="13">
        <v>15417</v>
      </c>
      <c r="C825" s="18">
        <v>12508500</v>
      </c>
    </row>
    <row r="826" spans="1:3" ht="15">
      <c r="A826" s="11" t="s">
        <v>589</v>
      </c>
      <c r="B826" s="13">
        <v>1508</v>
      </c>
      <c r="C826" s="18">
        <v>5554000</v>
      </c>
    </row>
    <row r="827" spans="1:3" ht="15">
      <c r="A827" s="11" t="s">
        <v>591</v>
      </c>
      <c r="B827" s="13">
        <v>798</v>
      </c>
      <c r="C827" s="18">
        <v>5199000</v>
      </c>
    </row>
    <row r="828" spans="1:3" ht="15">
      <c r="A828" s="11" t="s">
        <v>593</v>
      </c>
      <c r="B828" s="13">
        <v>859</v>
      </c>
      <c r="C828" s="18">
        <v>5229500</v>
      </c>
    </row>
    <row r="829" spans="1:3" ht="15">
      <c r="A829" s="11" t="s">
        <v>595</v>
      </c>
      <c r="B829" s="13">
        <v>2150</v>
      </c>
      <c r="C829" s="18">
        <v>5875000</v>
      </c>
    </row>
    <row r="830" spans="1:3" ht="15">
      <c r="A830" s="11" t="s">
        <v>597</v>
      </c>
      <c r="B830" s="13">
        <v>2498</v>
      </c>
      <c r="C830" s="18">
        <v>6049000</v>
      </c>
    </row>
    <row r="831" spans="1:3" ht="15">
      <c r="A831" s="11" t="s">
        <v>599</v>
      </c>
      <c r="B831" s="13">
        <v>2193</v>
      </c>
      <c r="C831" s="18">
        <v>5896500</v>
      </c>
    </row>
    <row r="832" spans="1:3" ht="15">
      <c r="A832" s="11" t="s">
        <v>601</v>
      </c>
      <c r="B832" s="13">
        <v>512</v>
      </c>
      <c r="C832" s="18">
        <v>5056000</v>
      </c>
    </row>
    <row r="833" spans="1:3" ht="15">
      <c r="A833" s="11" t="s">
        <v>603</v>
      </c>
      <c r="B833" s="13">
        <v>117</v>
      </c>
      <c r="C833" s="18">
        <v>5000000</v>
      </c>
    </row>
    <row r="834" spans="1:3" ht="15">
      <c r="A834" s="11" t="s">
        <v>605</v>
      </c>
      <c r="B834" s="13">
        <v>147</v>
      </c>
      <c r="C834" s="18">
        <v>5000000</v>
      </c>
    </row>
    <row r="835" spans="1:3" ht="15">
      <c r="A835" s="11" t="s">
        <v>611</v>
      </c>
      <c r="B835" s="13">
        <v>165</v>
      </c>
      <c r="C835" s="18">
        <v>5000000</v>
      </c>
    </row>
    <row r="836" spans="1:3" ht="15">
      <c r="A836" s="11" t="s">
        <v>613</v>
      </c>
      <c r="B836" s="13">
        <v>1928</v>
      </c>
      <c r="C836" s="18">
        <v>5764000</v>
      </c>
    </row>
    <row r="837" spans="1:3" ht="15">
      <c r="A837" s="11" t="s">
        <v>615</v>
      </c>
      <c r="B837" s="13">
        <v>324</v>
      </c>
      <c r="C837" s="18">
        <v>5000000</v>
      </c>
    </row>
    <row r="838" spans="1:3" ht="15">
      <c r="A838" s="11" t="s">
        <v>617</v>
      </c>
      <c r="B838" s="13">
        <v>1145</v>
      </c>
      <c r="C838" s="18">
        <v>5372500</v>
      </c>
    </row>
    <row r="839" spans="1:3" ht="15">
      <c r="A839" s="11" t="s">
        <v>619</v>
      </c>
      <c r="B839" s="13">
        <v>2300</v>
      </c>
      <c r="C839" s="18">
        <v>5950000</v>
      </c>
    </row>
    <row r="840" spans="1:3" ht="15">
      <c r="A840" s="11" t="s">
        <v>621</v>
      </c>
      <c r="B840" s="13">
        <v>3228</v>
      </c>
      <c r="C840" s="18">
        <v>6414000</v>
      </c>
    </row>
    <row r="841" spans="1:3" ht="15">
      <c r="A841" s="11" t="s">
        <v>623</v>
      </c>
      <c r="B841" s="13">
        <v>346</v>
      </c>
      <c r="C841" s="18">
        <v>5000000</v>
      </c>
    </row>
    <row r="842" spans="1:3" ht="15">
      <c r="A842" s="11" t="s">
        <v>625</v>
      </c>
      <c r="B842" s="13">
        <v>488</v>
      </c>
      <c r="C842" s="18">
        <v>5044000</v>
      </c>
    </row>
    <row r="843" spans="1:3" ht="15">
      <c r="A843" s="11" t="s">
        <v>627</v>
      </c>
      <c r="B843" s="13">
        <v>21466</v>
      </c>
      <c r="C843" s="18">
        <v>15533000</v>
      </c>
    </row>
    <row r="844" spans="1:3" ht="15">
      <c r="A844" s="11" t="s">
        <v>629</v>
      </c>
      <c r="B844" s="13">
        <v>1652</v>
      </c>
      <c r="C844" s="18">
        <v>5626000</v>
      </c>
    </row>
    <row r="845" spans="1:3" ht="15">
      <c r="A845" s="11" t="s">
        <v>631</v>
      </c>
      <c r="B845" s="13">
        <v>1618</v>
      </c>
      <c r="C845" s="18">
        <v>5609000</v>
      </c>
    </row>
    <row r="846" spans="1:3" ht="15">
      <c r="A846" s="11" t="s">
        <v>633</v>
      </c>
      <c r="B846" s="13">
        <v>149</v>
      </c>
      <c r="C846" s="18">
        <v>5000000</v>
      </c>
    </row>
    <row r="847" spans="1:3" ht="15">
      <c r="A847" s="11" t="s">
        <v>635</v>
      </c>
      <c r="B847" s="13">
        <v>450</v>
      </c>
      <c r="C847" s="18">
        <v>5025000</v>
      </c>
    </row>
    <row r="848" spans="1:3" ht="15">
      <c r="A848" s="11" t="s">
        <v>637</v>
      </c>
      <c r="B848" s="13">
        <v>1703</v>
      </c>
      <c r="C848" s="18">
        <v>5651500</v>
      </c>
    </row>
    <row r="849" spans="1:3" ht="15">
      <c r="A849" s="11" t="s">
        <v>639</v>
      </c>
      <c r="B849" s="13">
        <v>561</v>
      </c>
      <c r="C849" s="18">
        <v>5080500</v>
      </c>
    </row>
    <row r="850" spans="1:3" ht="15">
      <c r="A850" s="11" t="s">
        <v>641</v>
      </c>
      <c r="B850" s="13">
        <v>186</v>
      </c>
      <c r="C850" s="18">
        <v>5000000</v>
      </c>
    </row>
    <row r="851" spans="1:3" ht="15">
      <c r="A851" s="11" t="s">
        <v>643</v>
      </c>
      <c r="B851" s="13">
        <v>578</v>
      </c>
      <c r="C851" s="18">
        <v>5089000</v>
      </c>
    </row>
    <row r="852" spans="1:3" ht="15">
      <c r="A852" s="11" t="s">
        <v>645</v>
      </c>
      <c r="B852" s="13">
        <v>105</v>
      </c>
      <c r="C852" s="18">
        <v>5000000</v>
      </c>
    </row>
    <row r="853" spans="1:3" ht="15">
      <c r="A853" s="11" t="s">
        <v>647</v>
      </c>
      <c r="B853" s="13">
        <v>64</v>
      </c>
      <c r="C853" s="18">
        <v>5000000</v>
      </c>
    </row>
    <row r="854" spans="1:3" ht="15">
      <c r="A854" s="11" t="s">
        <v>649</v>
      </c>
      <c r="B854" s="13">
        <v>94</v>
      </c>
      <c r="C854" s="18">
        <v>5000000</v>
      </c>
    </row>
    <row r="855" spans="1:3" ht="15">
      <c r="A855" s="11" t="s">
        <v>651</v>
      </c>
      <c r="B855" s="13">
        <v>1044</v>
      </c>
      <c r="C855" s="18">
        <v>5322000</v>
      </c>
    </row>
    <row r="856" spans="1:3" ht="15">
      <c r="A856" s="11" t="s">
        <v>653</v>
      </c>
      <c r="B856" s="13">
        <v>167</v>
      </c>
      <c r="C856" s="18">
        <v>5000000</v>
      </c>
    </row>
    <row r="857" spans="1:3" ht="15">
      <c r="A857" s="11" t="s">
        <v>655</v>
      </c>
      <c r="B857" s="13">
        <v>220</v>
      </c>
      <c r="C857" s="18">
        <v>5000000</v>
      </c>
    </row>
    <row r="858" spans="1:3" ht="15">
      <c r="A858" s="11" t="s">
        <v>657</v>
      </c>
      <c r="B858" s="13">
        <v>1591</v>
      </c>
      <c r="C858" s="18">
        <v>5595500</v>
      </c>
    </row>
    <row r="859" spans="1:3" ht="15">
      <c r="A859" s="11" t="s">
        <v>659</v>
      </c>
      <c r="B859" s="13">
        <v>885</v>
      </c>
      <c r="C859" s="18">
        <v>5242500</v>
      </c>
    </row>
    <row r="860" spans="1:3" ht="15">
      <c r="A860" s="11" t="s">
        <v>661</v>
      </c>
      <c r="B860" s="13">
        <v>124</v>
      </c>
      <c r="C860" s="18">
        <v>5000000</v>
      </c>
    </row>
    <row r="861" spans="1:3" ht="15">
      <c r="A861" s="11" t="s">
        <v>663</v>
      </c>
      <c r="B861" s="13">
        <v>102</v>
      </c>
      <c r="C861" s="18">
        <v>5000000</v>
      </c>
    </row>
    <row r="862" spans="1:3" ht="15">
      <c r="A862" s="11" t="s">
        <v>665</v>
      </c>
      <c r="B862" s="13">
        <v>135</v>
      </c>
      <c r="C862" s="18">
        <v>5000000</v>
      </c>
    </row>
    <row r="863" spans="1:3" ht="15">
      <c r="A863" s="11" t="s">
        <v>667</v>
      </c>
      <c r="B863" s="13">
        <v>183</v>
      </c>
      <c r="C863" s="18">
        <v>5000000</v>
      </c>
    </row>
    <row r="864" spans="1:3" ht="15">
      <c r="A864" s="11" t="s">
        <v>669</v>
      </c>
      <c r="B864" s="13">
        <v>273</v>
      </c>
      <c r="C864" s="18">
        <v>5000000</v>
      </c>
    </row>
    <row r="865" spans="1:3" ht="15">
      <c r="A865" s="11" t="s">
        <v>671</v>
      </c>
      <c r="B865" s="13">
        <v>339</v>
      </c>
      <c r="C865" s="18">
        <v>5000000</v>
      </c>
    </row>
    <row r="866" spans="1:3" ht="15">
      <c r="A866" s="11" t="s">
        <v>673</v>
      </c>
      <c r="B866" s="13">
        <v>47996</v>
      </c>
      <c r="C866" s="18">
        <v>28798000</v>
      </c>
    </row>
    <row r="867" spans="1:3" ht="15">
      <c r="A867" s="11" t="s">
        <v>675</v>
      </c>
      <c r="B867" s="13">
        <v>6304</v>
      </c>
      <c r="C867" s="18">
        <v>7952000</v>
      </c>
    </row>
    <row r="868" spans="1:3" ht="15">
      <c r="A868" s="11" t="s">
        <v>677</v>
      </c>
      <c r="B868" s="13">
        <v>6026</v>
      </c>
      <c r="C868" s="18">
        <v>7813000</v>
      </c>
    </row>
    <row r="869" spans="1:3" ht="15">
      <c r="A869" s="11" t="s">
        <v>679</v>
      </c>
      <c r="B869" s="13">
        <v>11315</v>
      </c>
      <c r="C869" s="18">
        <v>10457500</v>
      </c>
    </row>
    <row r="870" spans="1:3" ht="15">
      <c r="A870" s="11" t="s">
        <v>681</v>
      </c>
      <c r="B870" s="13">
        <v>3413</v>
      </c>
      <c r="C870" s="18">
        <v>6506500</v>
      </c>
    </row>
    <row r="871" spans="1:3" ht="15">
      <c r="A871" s="11" t="s">
        <v>683</v>
      </c>
      <c r="B871" s="13">
        <v>9122</v>
      </c>
      <c r="C871" s="18">
        <v>9361000</v>
      </c>
    </row>
    <row r="872" spans="1:3" ht="15">
      <c r="A872" s="11" t="s">
        <v>685</v>
      </c>
      <c r="B872" s="13">
        <v>4307</v>
      </c>
      <c r="C872" s="18">
        <v>6953500</v>
      </c>
    </row>
    <row r="873" spans="1:3" ht="15">
      <c r="A873" s="11" t="s">
        <v>687</v>
      </c>
      <c r="B873" s="13">
        <v>544</v>
      </c>
      <c r="C873" s="18">
        <v>5072000</v>
      </c>
    </row>
    <row r="874" spans="1:3" ht="15">
      <c r="A874" s="11" t="s">
        <v>689</v>
      </c>
      <c r="B874" s="13">
        <v>1321</v>
      </c>
      <c r="C874" s="18">
        <v>5460500</v>
      </c>
    </row>
    <row r="875" spans="1:3" ht="15">
      <c r="A875" s="11" t="s">
        <v>691</v>
      </c>
      <c r="B875" s="13">
        <v>966</v>
      </c>
      <c r="C875" s="18">
        <v>5283000</v>
      </c>
    </row>
    <row r="876" spans="1:3" ht="15">
      <c r="A876" s="11" t="s">
        <v>693</v>
      </c>
      <c r="B876" s="13">
        <v>177</v>
      </c>
      <c r="C876" s="18">
        <v>5000000</v>
      </c>
    </row>
    <row r="877" spans="1:3" ht="15">
      <c r="A877" s="11" t="s">
        <v>695</v>
      </c>
      <c r="B877" s="13">
        <v>154</v>
      </c>
      <c r="C877" s="18">
        <v>5000000</v>
      </c>
    </row>
    <row r="878" spans="1:3" ht="15">
      <c r="A878" s="11" t="s">
        <v>697</v>
      </c>
      <c r="B878" s="13">
        <v>323</v>
      </c>
      <c r="C878" s="18">
        <v>5000000</v>
      </c>
    </row>
    <row r="879" spans="1:3" ht="15">
      <c r="A879" s="11" t="s">
        <v>699</v>
      </c>
      <c r="B879" s="13">
        <v>479</v>
      </c>
      <c r="C879" s="18">
        <v>5039500</v>
      </c>
    </row>
    <row r="880" spans="1:3" ht="15">
      <c r="A880" s="11" t="s">
        <v>701</v>
      </c>
      <c r="B880" s="13">
        <v>681</v>
      </c>
      <c r="C880" s="18">
        <v>5140500</v>
      </c>
    </row>
    <row r="881" spans="1:3" ht="15">
      <c r="A881" s="11" t="s">
        <v>703</v>
      </c>
      <c r="B881" s="13">
        <v>6222</v>
      </c>
      <c r="C881" s="18">
        <v>7911000</v>
      </c>
    </row>
    <row r="882" spans="1:3" ht="15">
      <c r="A882" s="11" t="s">
        <v>705</v>
      </c>
      <c r="B882" s="13">
        <v>864</v>
      </c>
      <c r="C882" s="18">
        <v>5232000</v>
      </c>
    </row>
    <row r="883" spans="1:3" ht="15">
      <c r="A883" s="11" t="s">
        <v>707</v>
      </c>
      <c r="B883" s="13">
        <v>800</v>
      </c>
      <c r="C883" s="18">
        <v>5200000</v>
      </c>
    </row>
    <row r="884" spans="1:3" ht="15">
      <c r="A884" s="11" t="s">
        <v>709</v>
      </c>
      <c r="B884" s="13">
        <v>324</v>
      </c>
      <c r="C884" s="18">
        <v>5000000</v>
      </c>
    </row>
    <row r="885" spans="1:3" ht="15">
      <c r="A885" s="11" t="s">
        <v>711</v>
      </c>
      <c r="B885" s="13">
        <v>109</v>
      </c>
      <c r="C885" s="18">
        <v>5000000</v>
      </c>
    </row>
    <row r="886" spans="1:3" ht="15">
      <c r="A886" s="11" t="s">
        <v>713</v>
      </c>
      <c r="B886" s="13">
        <v>369</v>
      </c>
      <c r="C886" s="18">
        <v>5000000</v>
      </c>
    </row>
    <row r="887" spans="1:3" ht="15">
      <c r="A887" s="11" t="s">
        <v>715</v>
      </c>
      <c r="B887" s="13">
        <v>883</v>
      </c>
      <c r="C887" s="18">
        <v>5241500</v>
      </c>
    </row>
    <row r="888" spans="1:3" ht="15">
      <c r="A888" s="11" t="s">
        <v>717</v>
      </c>
      <c r="B888" s="13">
        <v>5666</v>
      </c>
      <c r="C888" s="18">
        <v>7633000</v>
      </c>
    </row>
    <row r="889" spans="1:3" ht="15">
      <c r="A889" s="11" t="s">
        <v>719</v>
      </c>
      <c r="B889" s="13">
        <v>434</v>
      </c>
      <c r="C889" s="18">
        <v>5017000</v>
      </c>
    </row>
    <row r="890" spans="1:3" ht="15">
      <c r="A890" s="11" t="s">
        <v>720</v>
      </c>
      <c r="B890" s="13">
        <v>345</v>
      </c>
      <c r="C890" s="18">
        <v>5000000</v>
      </c>
    </row>
    <row r="891" spans="1:3" ht="15">
      <c r="A891" s="11" t="s">
        <v>722</v>
      </c>
      <c r="B891" s="13">
        <v>679</v>
      </c>
      <c r="C891" s="18">
        <v>5139500</v>
      </c>
    </row>
    <row r="892" spans="1:3" ht="15">
      <c r="A892" s="11" t="s">
        <v>726</v>
      </c>
      <c r="B892" s="13">
        <v>690</v>
      </c>
      <c r="C892" s="18">
        <v>5145000</v>
      </c>
    </row>
    <row r="893" spans="1:3" ht="15">
      <c r="A893" s="11" t="s">
        <v>728</v>
      </c>
      <c r="B893" s="13">
        <v>796</v>
      </c>
      <c r="C893" s="18">
        <v>5198000</v>
      </c>
    </row>
    <row r="894" spans="1:3" ht="15">
      <c r="A894" s="11" t="s">
        <v>730</v>
      </c>
      <c r="B894" s="13">
        <v>305</v>
      </c>
      <c r="C894" s="18">
        <v>5000000</v>
      </c>
    </row>
    <row r="895" spans="1:3" ht="15">
      <c r="A895" s="11" t="s">
        <v>732</v>
      </c>
      <c r="B895" s="13">
        <v>1177</v>
      </c>
      <c r="C895" s="18">
        <v>5388500</v>
      </c>
    </row>
    <row r="896" spans="1:3" ht="15">
      <c r="A896" s="11" t="s">
        <v>734</v>
      </c>
      <c r="B896" s="13">
        <v>703</v>
      </c>
      <c r="C896" s="18">
        <v>5151500</v>
      </c>
    </row>
    <row r="897" spans="1:3" ht="15">
      <c r="A897" s="11" t="s">
        <v>736</v>
      </c>
      <c r="B897" s="13">
        <v>338</v>
      </c>
      <c r="C897" s="18">
        <v>5000000</v>
      </c>
    </row>
    <row r="898" spans="1:3" ht="15">
      <c r="A898" s="11" t="s">
        <v>738</v>
      </c>
      <c r="B898" s="13">
        <v>2357</v>
      </c>
      <c r="C898" s="18">
        <v>5978500</v>
      </c>
    </row>
    <row r="899" spans="1:3" ht="15">
      <c r="A899" s="11" t="s">
        <v>740</v>
      </c>
      <c r="B899" s="13">
        <v>157</v>
      </c>
      <c r="C899" s="18">
        <v>5000000</v>
      </c>
    </row>
    <row r="900" spans="1:3" ht="15">
      <c r="A900" s="11" t="s">
        <v>742</v>
      </c>
      <c r="B900" s="13">
        <v>212</v>
      </c>
      <c r="C900" s="18">
        <v>5000000</v>
      </c>
    </row>
    <row r="901" spans="1:3" ht="15">
      <c r="A901" s="11" t="s">
        <v>744</v>
      </c>
      <c r="B901" s="13">
        <v>270</v>
      </c>
      <c r="C901" s="18">
        <v>5000000</v>
      </c>
    </row>
    <row r="902" spans="1:3" ht="15">
      <c r="A902" s="11" t="s">
        <v>746</v>
      </c>
      <c r="B902" s="13">
        <v>201</v>
      </c>
      <c r="C902" s="18">
        <v>5000000</v>
      </c>
    </row>
    <row r="903" spans="1:3" ht="15">
      <c r="A903" s="11" t="s">
        <v>748</v>
      </c>
      <c r="B903" s="13">
        <v>272</v>
      </c>
      <c r="C903" s="18">
        <v>5000000</v>
      </c>
    </row>
    <row r="904" spans="1:3" ht="15">
      <c r="A904" s="11" t="s">
        <v>750</v>
      </c>
      <c r="B904" s="13">
        <v>153</v>
      </c>
      <c r="C904" s="18">
        <v>5000000</v>
      </c>
    </row>
    <row r="905" spans="1:3" ht="15">
      <c r="A905" s="11" t="s">
        <v>752</v>
      </c>
      <c r="B905" s="13">
        <v>118</v>
      </c>
      <c r="C905" s="18">
        <v>5000000</v>
      </c>
    </row>
    <row r="906" spans="1:3" ht="15">
      <c r="A906" s="11" t="s">
        <v>756</v>
      </c>
      <c r="B906" s="13">
        <v>370</v>
      </c>
      <c r="C906" s="18">
        <v>5000000</v>
      </c>
    </row>
    <row r="907" spans="1:3" ht="15">
      <c r="A907" s="11" t="s">
        <v>758</v>
      </c>
      <c r="B907" s="13">
        <v>1194</v>
      </c>
      <c r="C907" s="18">
        <v>5397000</v>
      </c>
    </row>
    <row r="908" spans="1:3" ht="15">
      <c r="A908" s="11" t="s">
        <v>760</v>
      </c>
      <c r="B908" s="13">
        <v>3841</v>
      </c>
      <c r="C908" s="18">
        <v>6720500</v>
      </c>
    </row>
    <row r="909" spans="1:3" ht="15">
      <c r="A909" s="11" t="s">
        <v>762</v>
      </c>
      <c r="B909" s="13">
        <v>38474</v>
      </c>
      <c r="C909" s="18">
        <v>24037000</v>
      </c>
    </row>
    <row r="910" spans="1:3" ht="15">
      <c r="A910" s="11" t="s">
        <v>764</v>
      </c>
      <c r="B910" s="13">
        <v>272</v>
      </c>
      <c r="C910" s="18">
        <v>5000000</v>
      </c>
    </row>
    <row r="911" spans="1:3" ht="15">
      <c r="A911" s="11" t="s">
        <v>766</v>
      </c>
      <c r="B911" s="13">
        <v>266</v>
      </c>
      <c r="C911" s="18">
        <v>5000000</v>
      </c>
    </row>
    <row r="912" spans="1:3" ht="15">
      <c r="A912" s="11" t="s">
        <v>768</v>
      </c>
      <c r="B912" s="13">
        <v>538</v>
      </c>
      <c r="C912" s="18">
        <v>5069000</v>
      </c>
    </row>
    <row r="913" spans="1:3" ht="15">
      <c r="A913" s="11" t="s">
        <v>770</v>
      </c>
      <c r="B913" s="13">
        <v>3376</v>
      </c>
      <c r="C913" s="18">
        <v>6488000</v>
      </c>
    </row>
    <row r="914" spans="1:3" ht="15">
      <c r="A914" s="11" t="s">
        <v>772</v>
      </c>
      <c r="B914" s="13">
        <v>3389</v>
      </c>
      <c r="C914" s="18">
        <v>6494500</v>
      </c>
    </row>
    <row r="915" spans="1:3" ht="15">
      <c r="A915" s="11" t="s">
        <v>774</v>
      </c>
      <c r="B915" s="13">
        <v>839</v>
      </c>
      <c r="C915" s="18">
        <v>5219500</v>
      </c>
    </row>
    <row r="916" spans="1:3" ht="15">
      <c r="A916" s="11" t="s">
        <v>776</v>
      </c>
      <c r="B916" s="13">
        <v>5601</v>
      </c>
      <c r="C916" s="18">
        <v>7600500</v>
      </c>
    </row>
    <row r="917" spans="1:3" ht="15">
      <c r="A917" s="11" t="s">
        <v>778</v>
      </c>
      <c r="B917" s="13">
        <v>2086</v>
      </c>
      <c r="C917" s="18">
        <v>5843000</v>
      </c>
    </row>
    <row r="918" spans="1:3" ht="15">
      <c r="A918" s="11" t="s">
        <v>780</v>
      </c>
      <c r="B918" s="13">
        <v>2239</v>
      </c>
      <c r="C918" s="18">
        <v>5919500</v>
      </c>
    </row>
    <row r="919" spans="1:3" ht="15">
      <c r="A919" s="11" t="s">
        <v>782</v>
      </c>
      <c r="B919" s="13">
        <v>320</v>
      </c>
      <c r="C919" s="18">
        <v>5000000</v>
      </c>
    </row>
    <row r="920" spans="1:3" ht="15">
      <c r="A920" s="11" t="s">
        <v>784</v>
      </c>
      <c r="B920" s="13">
        <v>281</v>
      </c>
      <c r="C920" s="18">
        <v>5000000</v>
      </c>
    </row>
    <row r="921" spans="1:3" ht="15">
      <c r="A921" s="11" t="s">
        <v>786</v>
      </c>
      <c r="B921" s="13">
        <v>132</v>
      </c>
      <c r="C921" s="18">
        <v>5000000</v>
      </c>
    </row>
    <row r="922" spans="1:3" ht="15">
      <c r="A922" s="11" t="s">
        <v>788</v>
      </c>
      <c r="B922" s="13">
        <v>93</v>
      </c>
      <c r="C922" s="18">
        <v>5000000</v>
      </c>
    </row>
    <row r="923" spans="1:3" ht="15">
      <c r="A923" s="11" t="s">
        <v>790</v>
      </c>
      <c r="B923" s="13">
        <v>2352</v>
      </c>
      <c r="C923" s="18">
        <v>5976000</v>
      </c>
    </row>
    <row r="924" spans="1:3" ht="15">
      <c r="A924" s="11" t="s">
        <v>792</v>
      </c>
      <c r="B924" s="13">
        <v>1734</v>
      </c>
      <c r="C924" s="18">
        <v>5667000</v>
      </c>
    </row>
    <row r="925" spans="1:3" ht="15">
      <c r="A925" s="11" t="s">
        <v>794</v>
      </c>
      <c r="B925" s="13">
        <v>2594</v>
      </c>
      <c r="C925" s="18">
        <v>6097000</v>
      </c>
    </row>
    <row r="926" spans="1:3" ht="15">
      <c r="A926" s="11" t="s">
        <v>796</v>
      </c>
      <c r="B926" s="13">
        <v>4839</v>
      </c>
      <c r="C926" s="18">
        <v>7219500</v>
      </c>
    </row>
    <row r="927" spans="1:3" ht="15">
      <c r="A927" s="11" t="s">
        <v>798</v>
      </c>
      <c r="B927" s="13">
        <v>3633</v>
      </c>
      <c r="C927" s="18">
        <v>6616500</v>
      </c>
    </row>
    <row r="928" spans="1:3" ht="15">
      <c r="A928" s="11" t="s">
        <v>800</v>
      </c>
      <c r="B928" s="13">
        <v>188</v>
      </c>
      <c r="C928" s="18">
        <v>5000000</v>
      </c>
    </row>
    <row r="929" spans="1:3" ht="15">
      <c r="A929" s="11" t="s">
        <v>802</v>
      </c>
      <c r="B929" s="13">
        <v>321</v>
      </c>
      <c r="C929" s="18">
        <v>5000000</v>
      </c>
    </row>
    <row r="930" spans="1:3" ht="15">
      <c r="A930" s="11" t="s">
        <v>804</v>
      </c>
      <c r="B930" s="13">
        <v>3652</v>
      </c>
      <c r="C930" s="18">
        <v>6626000</v>
      </c>
    </row>
    <row r="931" spans="1:3" ht="15">
      <c r="A931" s="11" t="s">
        <v>806</v>
      </c>
      <c r="B931" s="13">
        <v>499</v>
      </c>
      <c r="C931" s="18">
        <v>5049500</v>
      </c>
    </row>
    <row r="932" spans="1:3" ht="15">
      <c r="A932" s="11" t="s">
        <v>808</v>
      </c>
      <c r="B932" s="13">
        <v>187</v>
      </c>
      <c r="C932" s="18">
        <v>5000000</v>
      </c>
    </row>
    <row r="933" spans="1:3" ht="15">
      <c r="A933" s="11" t="s">
        <v>810</v>
      </c>
      <c r="B933" s="13">
        <v>79</v>
      </c>
      <c r="C933" s="18">
        <v>5000000</v>
      </c>
    </row>
    <row r="934" spans="1:3" ht="15">
      <c r="A934" s="11" t="s">
        <v>812</v>
      </c>
      <c r="B934" s="13">
        <v>131</v>
      </c>
      <c r="C934" s="18">
        <v>5000000</v>
      </c>
    </row>
    <row r="935" spans="1:3" ht="15">
      <c r="A935" s="11" t="s">
        <v>814</v>
      </c>
      <c r="B935" s="13">
        <v>627</v>
      </c>
      <c r="C935" s="18">
        <v>5113500</v>
      </c>
    </row>
    <row r="936" spans="1:3" ht="15">
      <c r="A936" s="11" t="s">
        <v>816</v>
      </c>
      <c r="B936" s="13">
        <v>2795</v>
      </c>
      <c r="C936" s="18">
        <v>6197500</v>
      </c>
    </row>
    <row r="937" spans="1:3" ht="15">
      <c r="A937" s="11" t="s">
        <v>818</v>
      </c>
      <c r="B937" s="13">
        <v>351</v>
      </c>
      <c r="C937" s="18">
        <v>5000000</v>
      </c>
    </row>
    <row r="938" spans="1:3" ht="15">
      <c r="A938" s="11" t="s">
        <v>820</v>
      </c>
      <c r="B938" s="13">
        <v>136</v>
      </c>
      <c r="C938" s="18">
        <v>5000000</v>
      </c>
    </row>
    <row r="939" spans="1:3" ht="15">
      <c r="A939" s="11" t="s">
        <v>822</v>
      </c>
      <c r="B939" s="13">
        <v>575</v>
      </c>
      <c r="C939" s="18">
        <v>5087500</v>
      </c>
    </row>
    <row r="940" spans="1:3" ht="15">
      <c r="A940" s="11" t="s">
        <v>824</v>
      </c>
      <c r="B940" s="13">
        <v>3588</v>
      </c>
      <c r="C940" s="18">
        <v>6594000</v>
      </c>
    </row>
    <row r="941" spans="1:3" ht="15">
      <c r="A941" s="11" t="s">
        <v>826</v>
      </c>
      <c r="B941" s="13">
        <v>7506</v>
      </c>
      <c r="C941" s="18">
        <v>8553000</v>
      </c>
    </row>
    <row r="942" spans="1:3" ht="15">
      <c r="A942" s="11" t="s">
        <v>828</v>
      </c>
      <c r="B942" s="13">
        <v>747</v>
      </c>
      <c r="C942" s="18">
        <v>5173500</v>
      </c>
    </row>
    <row r="943" spans="1:3" ht="15">
      <c r="A943" s="11" t="s">
        <v>830</v>
      </c>
      <c r="B943" s="13">
        <v>4579</v>
      </c>
      <c r="C943" s="18">
        <v>7089500</v>
      </c>
    </row>
    <row r="944" spans="1:3" ht="15">
      <c r="A944" s="11" t="s">
        <v>832</v>
      </c>
      <c r="B944" s="13">
        <v>1104</v>
      </c>
      <c r="C944" s="18">
        <v>5352000</v>
      </c>
    </row>
    <row r="945" spans="1:3" ht="15">
      <c r="A945" s="11" t="s">
        <v>834</v>
      </c>
      <c r="B945" s="13">
        <v>812</v>
      </c>
      <c r="C945" s="18">
        <v>5206000</v>
      </c>
    </row>
    <row r="946" spans="1:3" ht="15">
      <c r="A946" s="11" t="s">
        <v>836</v>
      </c>
      <c r="B946" s="13">
        <v>194</v>
      </c>
      <c r="C946" s="18">
        <v>5000000</v>
      </c>
    </row>
    <row r="947" spans="1:3" ht="15">
      <c r="A947" s="11" t="s">
        <v>838</v>
      </c>
      <c r="B947" s="13">
        <v>485</v>
      </c>
      <c r="C947" s="18">
        <v>5042500</v>
      </c>
    </row>
    <row r="948" spans="1:3" ht="15">
      <c r="A948" s="11" t="s">
        <v>840</v>
      </c>
      <c r="B948" s="13">
        <v>524</v>
      </c>
      <c r="C948" s="18">
        <v>5062000</v>
      </c>
    </row>
    <row r="949" spans="1:3" ht="15">
      <c r="A949" s="11" t="s">
        <v>842</v>
      </c>
      <c r="B949" s="13">
        <v>1228</v>
      </c>
      <c r="C949" s="18">
        <v>5414000</v>
      </c>
    </row>
    <row r="950" spans="1:3" ht="15">
      <c r="A950" s="11" t="s">
        <v>844</v>
      </c>
      <c r="B950" s="13">
        <v>146</v>
      </c>
      <c r="C950" s="18">
        <v>5000000</v>
      </c>
    </row>
    <row r="951" spans="1:3" ht="15">
      <c r="A951" s="11" t="s">
        <v>846</v>
      </c>
      <c r="B951" s="13">
        <v>124</v>
      </c>
      <c r="C951" s="18">
        <v>5000000</v>
      </c>
    </row>
    <row r="952" spans="1:3" ht="15">
      <c r="A952" s="11" t="s">
        <v>848</v>
      </c>
      <c r="B952" s="13">
        <v>2351</v>
      </c>
      <c r="C952" s="18">
        <v>5975500</v>
      </c>
    </row>
    <row r="953" spans="1:3" ht="15">
      <c r="A953" s="11" t="s">
        <v>850</v>
      </c>
      <c r="B953" s="13">
        <v>562</v>
      </c>
      <c r="C953" s="18">
        <v>5081000</v>
      </c>
    </row>
    <row r="954" spans="1:3" ht="15">
      <c r="A954" s="11" t="s">
        <v>852</v>
      </c>
      <c r="B954" s="13">
        <v>511</v>
      </c>
      <c r="C954" s="18">
        <v>5055500</v>
      </c>
    </row>
    <row r="955" spans="1:3" ht="15">
      <c r="A955" s="11" t="s">
        <v>854</v>
      </c>
      <c r="B955" s="13">
        <v>257</v>
      </c>
      <c r="C955" s="18">
        <v>5000000</v>
      </c>
    </row>
    <row r="956" spans="1:3" ht="15">
      <c r="A956" s="11" t="s">
        <v>856</v>
      </c>
      <c r="B956" s="13">
        <v>1037</v>
      </c>
      <c r="C956" s="18">
        <v>5318500</v>
      </c>
    </row>
    <row r="957" spans="1:3" ht="15">
      <c r="A957" s="11" t="s">
        <v>858</v>
      </c>
      <c r="B957" s="13">
        <v>218</v>
      </c>
      <c r="C957" s="18">
        <v>5000000</v>
      </c>
    </row>
    <row r="958" spans="1:3" ht="15">
      <c r="A958" s="11" t="s">
        <v>860</v>
      </c>
      <c r="B958" s="13">
        <v>4008</v>
      </c>
      <c r="C958" s="18">
        <v>6804000</v>
      </c>
    </row>
    <row r="959" spans="1:3" ht="15">
      <c r="A959" s="11" t="s">
        <v>862</v>
      </c>
      <c r="B959" s="13">
        <v>913</v>
      </c>
      <c r="C959" s="18">
        <v>5256500</v>
      </c>
    </row>
    <row r="960" spans="1:3" ht="15">
      <c r="A960" s="11" t="s">
        <v>864</v>
      </c>
      <c r="B960" s="13">
        <v>225</v>
      </c>
      <c r="C960" s="18">
        <v>5000000</v>
      </c>
    </row>
    <row r="961" spans="1:3" ht="15">
      <c r="A961" s="11" t="s">
        <v>866</v>
      </c>
      <c r="B961" s="13">
        <v>31005</v>
      </c>
      <c r="C961" s="18">
        <v>20302500</v>
      </c>
    </row>
    <row r="962" spans="1:3" ht="15">
      <c r="A962" s="11" t="s">
        <v>868</v>
      </c>
      <c r="B962" s="13">
        <v>1448</v>
      </c>
      <c r="C962" s="18">
        <v>5524000</v>
      </c>
    </row>
    <row r="963" spans="1:3" ht="15">
      <c r="A963" s="11" t="s">
        <v>870</v>
      </c>
      <c r="B963" s="13">
        <v>903</v>
      </c>
      <c r="C963" s="18">
        <v>5251500</v>
      </c>
    </row>
    <row r="964" spans="1:3" ht="15">
      <c r="A964" s="11" t="s">
        <v>871</v>
      </c>
      <c r="B964" s="13">
        <v>1196</v>
      </c>
      <c r="C964" s="18">
        <v>5398000</v>
      </c>
    </row>
    <row r="965" spans="1:3" ht="15">
      <c r="A965" s="11" t="s">
        <v>873</v>
      </c>
      <c r="B965" s="13">
        <v>365</v>
      </c>
      <c r="C965" s="18">
        <v>5000000</v>
      </c>
    </row>
    <row r="966" spans="1:3" ht="15">
      <c r="A966" s="11" t="s">
        <v>875</v>
      </c>
      <c r="B966" s="13">
        <v>1354</v>
      </c>
      <c r="C966" s="18">
        <v>5477000</v>
      </c>
    </row>
    <row r="967" spans="1:3" ht="15">
      <c r="A967" s="11" t="s">
        <v>877</v>
      </c>
      <c r="B967" s="13">
        <v>1606</v>
      </c>
      <c r="C967" s="18">
        <v>5603000</v>
      </c>
    </row>
    <row r="968" spans="1:3" ht="15">
      <c r="A968" s="11" t="s">
        <v>879</v>
      </c>
      <c r="B968" s="13">
        <v>8595</v>
      </c>
      <c r="C968" s="18">
        <v>9097500</v>
      </c>
    </row>
    <row r="969" spans="1:3" ht="15">
      <c r="A969" s="11" t="s">
        <v>881</v>
      </c>
      <c r="B969" s="13">
        <v>807</v>
      </c>
      <c r="C969" s="18">
        <v>5203500</v>
      </c>
    </row>
    <row r="970" spans="1:3" ht="15">
      <c r="A970" s="11" t="s">
        <v>883</v>
      </c>
      <c r="B970" s="13">
        <v>117</v>
      </c>
      <c r="C970" s="18">
        <v>5000000</v>
      </c>
    </row>
    <row r="971" spans="1:3" ht="15">
      <c r="A971" s="11" t="s">
        <v>885</v>
      </c>
      <c r="B971" s="13">
        <v>249</v>
      </c>
      <c r="C971" s="18">
        <v>5000000</v>
      </c>
    </row>
    <row r="972" spans="1:3" ht="15">
      <c r="A972" s="11" t="s">
        <v>887</v>
      </c>
      <c r="B972" s="13">
        <v>426</v>
      </c>
      <c r="C972" s="18">
        <v>5013000</v>
      </c>
    </row>
    <row r="973" spans="1:3" ht="15">
      <c r="A973" s="11" t="s">
        <v>889</v>
      </c>
      <c r="B973" s="13">
        <v>743</v>
      </c>
      <c r="C973" s="18">
        <v>5171500</v>
      </c>
    </row>
    <row r="974" spans="1:3" ht="15">
      <c r="A974" s="11" t="s">
        <v>891</v>
      </c>
      <c r="B974" s="13">
        <v>806</v>
      </c>
      <c r="C974" s="18">
        <v>5203000</v>
      </c>
    </row>
    <row r="975" spans="1:3" ht="15">
      <c r="A975" s="11" t="s">
        <v>893</v>
      </c>
      <c r="B975" s="13">
        <v>503</v>
      </c>
      <c r="C975" s="18">
        <v>5051500</v>
      </c>
    </row>
    <row r="976" spans="1:3" ht="15">
      <c r="A976" s="11" t="s">
        <v>895</v>
      </c>
      <c r="B976" s="13">
        <v>2227</v>
      </c>
      <c r="C976" s="18">
        <v>5913500</v>
      </c>
    </row>
    <row r="977" spans="1:3" ht="15">
      <c r="A977" s="11" t="s">
        <v>897</v>
      </c>
      <c r="B977" s="13">
        <v>158</v>
      </c>
      <c r="C977" s="18">
        <v>5000000</v>
      </c>
    </row>
    <row r="978" spans="1:3" ht="15">
      <c r="A978" s="11" t="s">
        <v>899</v>
      </c>
      <c r="B978" s="13">
        <v>159</v>
      </c>
      <c r="C978" s="18">
        <v>5000000</v>
      </c>
    </row>
    <row r="979" spans="1:3" ht="15">
      <c r="A979" s="11" t="s">
        <v>901</v>
      </c>
      <c r="B979" s="13">
        <v>539</v>
      </c>
      <c r="C979" s="18">
        <v>5069500</v>
      </c>
    </row>
    <row r="980" spans="1:3" ht="15">
      <c r="A980" s="11" t="s">
        <v>903</v>
      </c>
      <c r="B980" s="13">
        <v>783</v>
      </c>
      <c r="C980" s="18">
        <v>5191500</v>
      </c>
    </row>
    <row r="981" spans="1:3" ht="15">
      <c r="A981" s="11" t="s">
        <v>905</v>
      </c>
      <c r="B981" s="13">
        <v>162</v>
      </c>
      <c r="C981" s="18">
        <v>5000000</v>
      </c>
    </row>
    <row r="982" spans="1:3" ht="15">
      <c r="A982" s="11" t="s">
        <v>907</v>
      </c>
      <c r="B982" s="13">
        <v>441</v>
      </c>
      <c r="C982" s="18">
        <v>5020500</v>
      </c>
    </row>
    <row r="983" spans="1:3" ht="15">
      <c r="A983" s="11" t="s">
        <v>909</v>
      </c>
      <c r="B983" s="13">
        <v>187</v>
      </c>
      <c r="C983" s="18">
        <v>5000000</v>
      </c>
    </row>
    <row r="984" spans="1:3" ht="15">
      <c r="A984" s="11" t="s">
        <v>911</v>
      </c>
      <c r="B984" s="13">
        <v>1045</v>
      </c>
      <c r="C984" s="18">
        <v>5322500</v>
      </c>
    </row>
    <row r="985" spans="1:3" ht="15">
      <c r="A985" s="11" t="s">
        <v>913</v>
      </c>
      <c r="B985" s="13">
        <v>1081</v>
      </c>
      <c r="C985" s="18">
        <v>5340500</v>
      </c>
    </row>
    <row r="986" spans="1:3" ht="15">
      <c r="A986" s="11" t="s">
        <v>915</v>
      </c>
      <c r="B986" s="13">
        <v>531</v>
      </c>
      <c r="C986" s="18">
        <v>5065500</v>
      </c>
    </row>
    <row r="987" spans="1:3" ht="15">
      <c r="A987" s="11" t="s">
        <v>917</v>
      </c>
      <c r="B987" s="13">
        <v>13497</v>
      </c>
      <c r="C987" s="18">
        <v>11548500</v>
      </c>
    </row>
    <row r="988" spans="1:3" ht="15">
      <c r="A988" s="11" t="s">
        <v>919</v>
      </c>
      <c r="B988" s="13">
        <v>4323</v>
      </c>
      <c r="C988" s="18">
        <v>6961500</v>
      </c>
    </row>
    <row r="989" spans="1:3" ht="15">
      <c r="A989" s="11" t="s">
        <v>921</v>
      </c>
      <c r="B989" s="13">
        <v>999</v>
      </c>
      <c r="C989" s="18">
        <v>5299500</v>
      </c>
    </row>
    <row r="990" spans="1:3" ht="15">
      <c r="A990" s="11" t="s">
        <v>923</v>
      </c>
      <c r="B990" s="13">
        <v>397</v>
      </c>
      <c r="C990" s="18">
        <v>5000000</v>
      </c>
    </row>
    <row r="991" spans="1:3" ht="15">
      <c r="A991" s="11" t="s">
        <v>925</v>
      </c>
      <c r="B991" s="13">
        <v>655</v>
      </c>
      <c r="C991" s="18">
        <v>5127500</v>
      </c>
    </row>
    <row r="992" spans="1:3" ht="15">
      <c r="A992" s="11" t="s">
        <v>927</v>
      </c>
      <c r="B992" s="13">
        <v>67</v>
      </c>
      <c r="C992" s="18">
        <v>5000000</v>
      </c>
    </row>
    <row r="993" spans="1:3" ht="15">
      <c r="A993" s="11" t="s">
        <v>929</v>
      </c>
      <c r="B993" s="13">
        <v>3382</v>
      </c>
      <c r="C993" s="18">
        <v>6491000</v>
      </c>
    </row>
    <row r="994" spans="1:3" ht="15">
      <c r="A994" s="11" t="s">
        <v>931</v>
      </c>
      <c r="B994" s="13">
        <v>154</v>
      </c>
      <c r="C994" s="18">
        <v>5000000</v>
      </c>
    </row>
    <row r="995" spans="1:3" ht="15">
      <c r="A995" s="11" t="s">
        <v>933</v>
      </c>
      <c r="B995" s="13">
        <v>253</v>
      </c>
      <c r="C995" s="18">
        <v>5000000</v>
      </c>
    </row>
    <row r="996" spans="1:3" ht="15">
      <c r="A996" s="11" t="s">
        <v>935</v>
      </c>
      <c r="B996" s="13">
        <v>415</v>
      </c>
      <c r="C996" s="18">
        <v>5007500</v>
      </c>
    </row>
    <row r="997" spans="1:3" ht="15">
      <c r="A997" s="11" t="s">
        <v>937</v>
      </c>
      <c r="B997" s="13">
        <v>522</v>
      </c>
      <c r="C997" s="18">
        <v>5061000</v>
      </c>
    </row>
    <row r="998" spans="1:3" ht="15">
      <c r="A998" s="11" t="s">
        <v>939</v>
      </c>
      <c r="B998" s="13">
        <v>1462</v>
      </c>
      <c r="C998" s="18">
        <v>5531000</v>
      </c>
    </row>
    <row r="999" spans="1:3" ht="15">
      <c r="A999" s="11" t="s">
        <v>941</v>
      </c>
      <c r="B999" s="13">
        <v>638</v>
      </c>
      <c r="C999" s="18">
        <v>5119000</v>
      </c>
    </row>
    <row r="1000" spans="1:3" ht="15">
      <c r="A1000" s="11" t="s">
        <v>943</v>
      </c>
      <c r="B1000" s="13">
        <v>870</v>
      </c>
      <c r="C1000" s="18">
        <v>5235000</v>
      </c>
    </row>
    <row r="1001" spans="1:3" ht="15">
      <c r="A1001" s="11" t="s">
        <v>945</v>
      </c>
      <c r="B1001" s="13">
        <v>1017</v>
      </c>
      <c r="C1001" s="18">
        <v>5308500</v>
      </c>
    </row>
    <row r="1002" spans="1:3" ht="15">
      <c r="A1002" s="11" t="s">
        <v>947</v>
      </c>
      <c r="B1002" s="13">
        <v>659</v>
      </c>
      <c r="C1002" s="18">
        <v>5129500</v>
      </c>
    </row>
    <row r="1003" spans="1:3" ht="15">
      <c r="A1003" s="11" t="s">
        <v>949</v>
      </c>
      <c r="B1003" s="13">
        <v>867</v>
      </c>
      <c r="C1003" s="18">
        <v>5233500</v>
      </c>
    </row>
    <row r="1004" spans="1:3" ht="15">
      <c r="A1004" s="11" t="s">
        <v>951</v>
      </c>
      <c r="B1004" s="13">
        <v>459</v>
      </c>
      <c r="C1004" s="18">
        <v>5029500</v>
      </c>
    </row>
    <row r="1005" spans="1:3" ht="15">
      <c r="A1005" s="11" t="s">
        <v>953</v>
      </c>
      <c r="B1005" s="13">
        <v>1645</v>
      </c>
      <c r="C1005" s="18">
        <v>5622500</v>
      </c>
    </row>
    <row r="1006" spans="1:3" ht="15">
      <c r="A1006" s="11" t="s">
        <v>955</v>
      </c>
      <c r="B1006" s="13">
        <v>1804</v>
      </c>
      <c r="C1006" s="18">
        <v>5702000</v>
      </c>
    </row>
    <row r="1007" spans="1:3" ht="15">
      <c r="A1007" s="11" t="s">
        <v>957</v>
      </c>
      <c r="B1007" s="13">
        <v>2002</v>
      </c>
      <c r="C1007" s="18">
        <v>5801000</v>
      </c>
    </row>
    <row r="1008" spans="1:3" ht="15">
      <c r="A1008" s="11" t="s">
        <v>959</v>
      </c>
      <c r="B1008" s="13">
        <v>4319</v>
      </c>
      <c r="C1008" s="18">
        <v>6959500</v>
      </c>
    </row>
    <row r="1009" spans="1:3" ht="15">
      <c r="A1009" s="11" t="s">
        <v>961</v>
      </c>
      <c r="B1009" s="13">
        <v>2223</v>
      </c>
      <c r="C1009" s="18">
        <v>5911500</v>
      </c>
    </row>
    <row r="1010" spans="1:3" ht="15">
      <c r="A1010" s="11" t="s">
        <v>963</v>
      </c>
      <c r="B1010" s="13">
        <v>1804</v>
      </c>
      <c r="C1010" s="18">
        <v>5702000</v>
      </c>
    </row>
    <row r="1011" spans="1:3" ht="15">
      <c r="A1011" s="11" t="s">
        <v>965</v>
      </c>
      <c r="B1011" s="13">
        <v>1154</v>
      </c>
      <c r="C1011" s="18">
        <v>5377000</v>
      </c>
    </row>
    <row r="1012" spans="1:3" ht="15">
      <c r="A1012" s="11" t="s">
        <v>967</v>
      </c>
      <c r="B1012" s="13">
        <v>2162</v>
      </c>
      <c r="C1012" s="18">
        <v>5881000</v>
      </c>
    </row>
    <row r="1013" spans="1:3" ht="15">
      <c r="A1013" s="11" t="s">
        <v>969</v>
      </c>
      <c r="B1013" s="13">
        <v>1206</v>
      </c>
      <c r="C1013" s="18">
        <v>5403000</v>
      </c>
    </row>
    <row r="1014" spans="1:3" ht="15">
      <c r="A1014" s="11" t="s">
        <v>971</v>
      </c>
      <c r="B1014" s="13">
        <v>711</v>
      </c>
      <c r="C1014" s="18">
        <v>5155500</v>
      </c>
    </row>
    <row r="1015" spans="1:3" ht="15">
      <c r="A1015" s="11" t="s">
        <v>973</v>
      </c>
      <c r="B1015" s="13">
        <v>142</v>
      </c>
      <c r="C1015" s="18">
        <v>5000000</v>
      </c>
    </row>
    <row r="1016" spans="1:3" ht="15">
      <c r="A1016" s="11" t="s">
        <v>975</v>
      </c>
      <c r="B1016" s="13">
        <v>126</v>
      </c>
      <c r="C1016" s="18">
        <v>5000000</v>
      </c>
    </row>
    <row r="1017" spans="1:3" ht="15">
      <c r="A1017" s="11" t="s">
        <v>977</v>
      </c>
      <c r="B1017" s="13">
        <v>625</v>
      </c>
      <c r="C1017" s="18">
        <v>5112500</v>
      </c>
    </row>
    <row r="1018" spans="1:3" ht="15">
      <c r="A1018" s="11" t="s">
        <v>979</v>
      </c>
      <c r="B1018" s="13">
        <v>197</v>
      </c>
      <c r="C1018" s="18">
        <v>5000000</v>
      </c>
    </row>
    <row r="1019" spans="1:3" ht="15">
      <c r="A1019" s="11" t="s">
        <v>981</v>
      </c>
      <c r="B1019" s="13">
        <v>2712</v>
      </c>
      <c r="C1019" s="18">
        <v>6156000</v>
      </c>
    </row>
    <row r="1020" spans="1:3" ht="15">
      <c r="A1020" s="11" t="s">
        <v>983</v>
      </c>
      <c r="B1020" s="13">
        <v>232</v>
      </c>
      <c r="C1020" s="18">
        <v>5000000</v>
      </c>
    </row>
    <row r="1021" spans="1:3" ht="15">
      <c r="A1021" s="11" t="s">
        <v>985</v>
      </c>
      <c r="B1021" s="13">
        <v>494</v>
      </c>
      <c r="C1021" s="18">
        <v>5047000</v>
      </c>
    </row>
    <row r="1022" spans="1:3" ht="15">
      <c r="A1022" s="11" t="s">
        <v>987</v>
      </c>
      <c r="B1022" s="13">
        <v>187</v>
      </c>
      <c r="C1022" s="18">
        <v>5000000</v>
      </c>
    </row>
    <row r="1023" spans="1:3" ht="15">
      <c r="A1023" s="11" t="s">
        <v>989</v>
      </c>
      <c r="B1023" s="13">
        <v>2566</v>
      </c>
      <c r="C1023" s="18">
        <v>6083000</v>
      </c>
    </row>
    <row r="1024" spans="1:3" ht="15">
      <c r="A1024" s="11" t="s">
        <v>991</v>
      </c>
      <c r="B1024" s="13">
        <v>706</v>
      </c>
      <c r="C1024" s="18">
        <v>5153000</v>
      </c>
    </row>
    <row r="1025" spans="1:3" ht="15">
      <c r="A1025" s="11" t="s">
        <v>993</v>
      </c>
      <c r="B1025" s="13">
        <v>736</v>
      </c>
      <c r="C1025" s="18">
        <v>5168000</v>
      </c>
    </row>
    <row r="1026" spans="1:3" ht="15">
      <c r="A1026" s="11" t="s">
        <v>995</v>
      </c>
      <c r="B1026" s="13">
        <v>461</v>
      </c>
      <c r="C1026" s="18">
        <v>5030500</v>
      </c>
    </row>
    <row r="1027" spans="1:3" ht="15">
      <c r="A1027" s="11" t="s">
        <v>997</v>
      </c>
      <c r="B1027" s="13">
        <v>603</v>
      </c>
      <c r="C1027" s="18">
        <v>5101500</v>
      </c>
    </row>
    <row r="1028" spans="1:3" ht="15">
      <c r="A1028" s="11" t="s">
        <v>999</v>
      </c>
      <c r="B1028" s="13">
        <v>121</v>
      </c>
      <c r="C1028" s="18">
        <v>5000000</v>
      </c>
    </row>
    <row r="1029" spans="1:3" ht="15">
      <c r="A1029" s="11" t="s">
        <v>1001</v>
      </c>
      <c r="B1029" s="13">
        <v>258</v>
      </c>
      <c r="C1029" s="18">
        <v>5000000</v>
      </c>
    </row>
    <row r="1030" spans="1:3" ht="15">
      <c r="A1030" s="11" t="s">
        <v>1003</v>
      </c>
      <c r="B1030" s="13">
        <v>623</v>
      </c>
      <c r="C1030" s="18">
        <v>5111500</v>
      </c>
    </row>
    <row r="1031" spans="1:3" ht="15">
      <c r="A1031" s="11" t="s">
        <v>1005</v>
      </c>
      <c r="B1031" s="13">
        <v>222</v>
      </c>
      <c r="C1031" s="18">
        <v>5000000</v>
      </c>
    </row>
    <row r="1032" spans="1:3" ht="15">
      <c r="A1032" s="11" t="s">
        <v>1007</v>
      </c>
      <c r="B1032" s="13">
        <v>122</v>
      </c>
      <c r="C1032" s="18">
        <v>5000000</v>
      </c>
    </row>
    <row r="1033" spans="1:3" ht="15">
      <c r="A1033" s="11" t="s">
        <v>1009</v>
      </c>
      <c r="B1033" s="13">
        <v>866</v>
      </c>
      <c r="C1033" s="18">
        <v>5233000</v>
      </c>
    </row>
    <row r="1034" spans="1:3" ht="15">
      <c r="A1034" s="11" t="s">
        <v>1011</v>
      </c>
      <c r="B1034" s="13">
        <v>1909</v>
      </c>
      <c r="C1034" s="18">
        <v>5754500</v>
      </c>
    </row>
    <row r="1035" spans="1:3" ht="15">
      <c r="A1035" s="11" t="s">
        <v>1013</v>
      </c>
      <c r="B1035" s="13">
        <v>3488</v>
      </c>
      <c r="C1035" s="18">
        <v>6544000</v>
      </c>
    </row>
    <row r="1036" spans="1:3" ht="15">
      <c r="A1036" s="11" t="s">
        <v>1015</v>
      </c>
      <c r="B1036" s="13">
        <v>1088</v>
      </c>
      <c r="C1036" s="18">
        <v>5344000</v>
      </c>
    </row>
    <row r="1037" spans="1:3" ht="15">
      <c r="A1037" s="11" t="s">
        <v>1017</v>
      </c>
      <c r="B1037" s="13">
        <v>18203</v>
      </c>
      <c r="C1037" s="18">
        <v>13901500</v>
      </c>
    </row>
    <row r="1038" spans="1:3" ht="15">
      <c r="A1038" s="11" t="s">
        <v>1019</v>
      </c>
      <c r="B1038" s="13">
        <v>4506</v>
      </c>
      <c r="C1038" s="18">
        <v>7053000</v>
      </c>
    </row>
    <row r="1039" spans="1:3" ht="15">
      <c r="A1039" s="11" t="s">
        <v>1021</v>
      </c>
      <c r="B1039" s="13">
        <v>3174</v>
      </c>
      <c r="C1039" s="18">
        <v>6387000</v>
      </c>
    </row>
    <row r="1040" spans="1:3" ht="15">
      <c r="A1040" s="11" t="s">
        <v>1023</v>
      </c>
      <c r="B1040" s="13">
        <v>1007</v>
      </c>
      <c r="C1040" s="18">
        <v>5303500</v>
      </c>
    </row>
    <row r="1041" spans="1:3" ht="15">
      <c r="A1041" s="11" t="s">
        <v>1025</v>
      </c>
      <c r="B1041" s="13">
        <v>137</v>
      </c>
      <c r="C1041" s="18">
        <v>5000000</v>
      </c>
    </row>
    <row r="1042" spans="1:3" ht="15">
      <c r="A1042" s="11" t="s">
        <v>1027</v>
      </c>
      <c r="B1042" s="13">
        <v>1723</v>
      </c>
      <c r="C1042" s="18">
        <v>5661500</v>
      </c>
    </row>
    <row r="1043" spans="1:3" ht="15">
      <c r="A1043" s="11" t="s">
        <v>1029</v>
      </c>
      <c r="B1043" s="13">
        <v>10112</v>
      </c>
      <c r="C1043" s="18">
        <v>9856000</v>
      </c>
    </row>
    <row r="1044" spans="1:3" ht="15">
      <c r="A1044" s="11" t="s">
        <v>1031</v>
      </c>
      <c r="B1044" s="13">
        <v>282</v>
      </c>
      <c r="C1044" s="18">
        <v>5000000</v>
      </c>
    </row>
    <row r="1045" spans="1:3" ht="15">
      <c r="A1045" s="11" t="s">
        <v>1033</v>
      </c>
      <c r="B1045" s="13">
        <v>6289</v>
      </c>
      <c r="C1045" s="18">
        <v>7944500</v>
      </c>
    </row>
    <row r="1046" spans="1:3" ht="15">
      <c r="A1046" s="11" t="s">
        <v>1035</v>
      </c>
      <c r="B1046" s="13">
        <v>1540</v>
      </c>
      <c r="C1046" s="18">
        <v>5570000</v>
      </c>
    </row>
    <row r="1047" spans="1:3" ht="15">
      <c r="A1047" s="11" t="s">
        <v>1037</v>
      </c>
      <c r="B1047" s="13">
        <v>201</v>
      </c>
      <c r="C1047" s="18">
        <v>5000000</v>
      </c>
    </row>
    <row r="1048" spans="1:3" ht="15">
      <c r="A1048" s="11" t="s">
        <v>1039</v>
      </c>
      <c r="B1048" s="13">
        <v>231</v>
      </c>
      <c r="C1048" s="18">
        <v>5000000</v>
      </c>
    </row>
    <row r="1049" spans="1:3" ht="15">
      <c r="A1049" s="11" t="s">
        <v>1041</v>
      </c>
      <c r="B1049" s="13">
        <v>1010</v>
      </c>
      <c r="C1049" s="18">
        <v>5305000</v>
      </c>
    </row>
    <row r="1050" spans="1:3" ht="15">
      <c r="A1050" s="11" t="s">
        <v>1043</v>
      </c>
      <c r="B1050" s="13">
        <v>212</v>
      </c>
      <c r="C1050" s="18">
        <v>5000000</v>
      </c>
    </row>
    <row r="1051" spans="1:3" ht="15">
      <c r="A1051" s="11" t="s">
        <v>1045</v>
      </c>
      <c r="B1051" s="13">
        <v>1048</v>
      </c>
      <c r="C1051" s="18">
        <v>5324000</v>
      </c>
    </row>
    <row r="1052" spans="1:3" ht="15">
      <c r="A1052" s="11" t="s">
        <v>1047</v>
      </c>
      <c r="B1052" s="13">
        <v>204</v>
      </c>
      <c r="C1052" s="18">
        <v>5000000</v>
      </c>
    </row>
    <row r="1053" spans="1:3" ht="15">
      <c r="A1053" s="11" t="s">
        <v>1049</v>
      </c>
      <c r="B1053" s="13">
        <v>341</v>
      </c>
      <c r="C1053" s="18">
        <v>5000000</v>
      </c>
    </row>
    <row r="1054" spans="1:3" ht="15">
      <c r="A1054" s="11" t="s">
        <v>1051</v>
      </c>
      <c r="B1054" s="13">
        <v>461</v>
      </c>
      <c r="C1054" s="18">
        <v>5030500</v>
      </c>
    </row>
    <row r="1055" spans="1:3" ht="15">
      <c r="A1055" s="11" t="s">
        <v>1053</v>
      </c>
      <c r="B1055" s="13">
        <v>649</v>
      </c>
      <c r="C1055" s="18">
        <v>5124500</v>
      </c>
    </row>
    <row r="1056" spans="1:3" ht="15">
      <c r="A1056" s="11" t="s">
        <v>1057</v>
      </c>
      <c r="B1056" s="13">
        <v>313</v>
      </c>
      <c r="C1056" s="18">
        <v>5000000</v>
      </c>
    </row>
    <row r="1057" spans="1:3" ht="15">
      <c r="A1057" s="11" t="s">
        <v>1059</v>
      </c>
      <c r="B1057" s="13">
        <v>385</v>
      </c>
      <c r="C1057" s="18">
        <v>5000000</v>
      </c>
    </row>
    <row r="1058" spans="1:3" ht="15">
      <c r="A1058" s="11" t="s">
        <v>1061</v>
      </c>
      <c r="B1058" s="13">
        <v>408</v>
      </c>
      <c r="C1058" s="18">
        <v>5004000</v>
      </c>
    </row>
    <row r="1059" spans="1:3" ht="15">
      <c r="A1059" s="11" t="s">
        <v>1063</v>
      </c>
      <c r="B1059" s="13">
        <v>313</v>
      </c>
      <c r="C1059" s="18">
        <v>5000000</v>
      </c>
    </row>
    <row r="1060" spans="1:3" ht="15">
      <c r="A1060" s="11" t="s">
        <v>1065</v>
      </c>
      <c r="B1060" s="13">
        <v>217</v>
      </c>
      <c r="C1060" s="18">
        <v>5000000</v>
      </c>
    </row>
    <row r="1061" spans="1:3" ht="15">
      <c r="A1061" s="11" t="s">
        <v>1067</v>
      </c>
      <c r="B1061" s="13">
        <v>915</v>
      </c>
      <c r="C1061" s="18">
        <v>5257500</v>
      </c>
    </row>
    <row r="1062" spans="1:3" ht="15">
      <c r="A1062" s="11" t="s">
        <v>1069</v>
      </c>
      <c r="B1062" s="13">
        <v>153</v>
      </c>
      <c r="C1062" s="18">
        <v>5000000</v>
      </c>
    </row>
    <row r="1063" spans="1:3" ht="15">
      <c r="A1063" s="11" t="s">
        <v>1071</v>
      </c>
      <c r="B1063" s="13">
        <v>127</v>
      </c>
      <c r="C1063" s="18">
        <v>5000000</v>
      </c>
    </row>
    <row r="1064" spans="1:3" ht="15">
      <c r="A1064" s="11" t="s">
        <v>1073</v>
      </c>
      <c r="B1064" s="13">
        <v>502</v>
      </c>
      <c r="C1064" s="18">
        <v>5051000</v>
      </c>
    </row>
    <row r="1065" spans="1:3" ht="15">
      <c r="A1065" s="11" t="s">
        <v>1075</v>
      </c>
      <c r="B1065" s="13">
        <v>63045</v>
      </c>
      <c r="C1065" s="18">
        <v>36322500</v>
      </c>
    </row>
    <row r="1066" spans="1:3" ht="15">
      <c r="A1066" s="11" t="s">
        <v>1077</v>
      </c>
      <c r="B1066" s="13">
        <v>22576</v>
      </c>
      <c r="C1066" s="18">
        <v>16088000</v>
      </c>
    </row>
    <row r="1067" spans="1:3" ht="15">
      <c r="A1067" s="11" t="s">
        <v>1079</v>
      </c>
      <c r="B1067" s="13">
        <v>4929</v>
      </c>
      <c r="C1067" s="18">
        <v>7264500</v>
      </c>
    </row>
    <row r="1068" spans="1:3" ht="15">
      <c r="A1068" s="11" t="s">
        <v>1081</v>
      </c>
      <c r="B1068" s="13">
        <v>79285</v>
      </c>
      <c r="C1068" s="18">
        <v>44442500</v>
      </c>
    </row>
    <row r="1069" spans="1:3" ht="15">
      <c r="A1069" s="11" t="s">
        <v>1083</v>
      </c>
      <c r="B1069" s="13">
        <v>13822</v>
      </c>
      <c r="C1069" s="18">
        <v>11711000</v>
      </c>
    </row>
    <row r="1070" spans="1:3" ht="15">
      <c r="A1070" s="11" t="s">
        <v>1085</v>
      </c>
      <c r="B1070" s="13">
        <v>30299</v>
      </c>
      <c r="C1070" s="18">
        <v>19949500</v>
      </c>
    </row>
    <row r="1071" spans="1:3" ht="15">
      <c r="A1071" s="11" t="s">
        <v>1087</v>
      </c>
      <c r="B1071" s="13">
        <v>30759</v>
      </c>
      <c r="C1071" s="18">
        <v>20179500</v>
      </c>
    </row>
    <row r="1072" spans="1:3" ht="15">
      <c r="A1072" s="11" t="s">
        <v>1089</v>
      </c>
      <c r="B1072" s="13">
        <v>2839</v>
      </c>
      <c r="C1072" s="18">
        <v>6219500</v>
      </c>
    </row>
    <row r="1073" spans="1:3" ht="15">
      <c r="A1073" s="11" t="s">
        <v>1091</v>
      </c>
      <c r="B1073" s="13">
        <v>15031</v>
      </c>
      <c r="C1073" s="18">
        <v>12315500</v>
      </c>
    </row>
    <row r="1074" spans="1:3" ht="15">
      <c r="A1074" s="11" t="s">
        <v>1093</v>
      </c>
      <c r="B1074" s="13">
        <v>3169</v>
      </c>
      <c r="C1074" s="18">
        <v>6384500</v>
      </c>
    </row>
    <row r="1075" spans="1:3" ht="15">
      <c r="A1075" s="11" t="s">
        <v>1095</v>
      </c>
      <c r="B1075" s="13">
        <v>5773</v>
      </c>
      <c r="C1075" s="18">
        <v>7686500</v>
      </c>
    </row>
    <row r="1076" spans="1:3" ht="15">
      <c r="A1076" s="11" t="s">
        <v>1097</v>
      </c>
      <c r="B1076" s="13">
        <v>20565</v>
      </c>
      <c r="C1076" s="18">
        <v>15082500</v>
      </c>
    </row>
    <row r="1077" spans="1:3" ht="15">
      <c r="A1077" s="11" t="s">
        <v>1099</v>
      </c>
      <c r="B1077" s="13">
        <v>3517</v>
      </c>
      <c r="C1077" s="18">
        <v>6558500</v>
      </c>
    </row>
    <row r="1078" spans="1:3" ht="15">
      <c r="A1078" s="11" t="s">
        <v>1101</v>
      </c>
      <c r="B1078" s="13">
        <v>15292</v>
      </c>
      <c r="C1078" s="18">
        <v>12446000</v>
      </c>
    </row>
    <row r="1079" spans="1:3" ht="15">
      <c r="A1079" s="11" t="s">
        <v>1103</v>
      </c>
      <c r="B1079" s="13">
        <v>7839</v>
      </c>
      <c r="C1079" s="18">
        <v>8719500</v>
      </c>
    </row>
    <row r="1080" spans="1:3" ht="15">
      <c r="A1080" s="11" t="s">
        <v>1105</v>
      </c>
      <c r="B1080" s="13">
        <v>5878</v>
      </c>
      <c r="C1080" s="18">
        <v>7739000</v>
      </c>
    </row>
    <row r="1081" spans="1:3" ht="15">
      <c r="A1081" s="11" t="s">
        <v>1107</v>
      </c>
      <c r="B1081" s="13">
        <v>3834</v>
      </c>
      <c r="C1081" s="18">
        <v>6717000</v>
      </c>
    </row>
    <row r="1082" spans="1:3" ht="15">
      <c r="A1082" s="11" t="s">
        <v>1109</v>
      </c>
      <c r="B1082" s="13">
        <v>16489</v>
      </c>
      <c r="C1082" s="18">
        <v>13044500</v>
      </c>
    </row>
    <row r="1083" spans="1:3" ht="15">
      <c r="A1083" s="11" t="s">
        <v>1111</v>
      </c>
      <c r="B1083" s="13">
        <v>1121</v>
      </c>
      <c r="C1083" s="18">
        <v>5360500</v>
      </c>
    </row>
    <row r="1084" spans="1:3" ht="15">
      <c r="A1084" s="11" t="s">
        <v>1113</v>
      </c>
      <c r="B1084" s="13">
        <v>205</v>
      </c>
      <c r="C1084" s="18">
        <v>5000000</v>
      </c>
    </row>
    <row r="1085" spans="1:3" ht="15">
      <c r="A1085" s="11" t="s">
        <v>1115</v>
      </c>
      <c r="B1085" s="13">
        <v>1012</v>
      </c>
      <c r="C1085" s="18">
        <v>5306000</v>
      </c>
    </row>
    <row r="1086" spans="1:3" ht="15">
      <c r="A1086" s="11" t="s">
        <v>1117</v>
      </c>
      <c r="B1086" s="13">
        <v>3191</v>
      </c>
      <c r="C1086" s="18">
        <v>6395500</v>
      </c>
    </row>
    <row r="1087" spans="1:3" ht="15">
      <c r="A1087" s="11" t="s">
        <v>1118</v>
      </c>
      <c r="B1087" s="13">
        <v>168</v>
      </c>
      <c r="C1087" s="18">
        <v>5000000</v>
      </c>
    </row>
    <row r="1088" spans="1:3" ht="15">
      <c r="A1088" s="11" t="s">
        <v>1120</v>
      </c>
      <c r="B1088" s="13">
        <v>1753</v>
      </c>
      <c r="C1088" s="18">
        <v>5676500</v>
      </c>
    </row>
    <row r="1089" spans="1:3" ht="15">
      <c r="A1089" s="11" t="s">
        <v>1122</v>
      </c>
      <c r="B1089" s="13">
        <v>266</v>
      </c>
      <c r="C1089" s="18">
        <v>5000000</v>
      </c>
    </row>
    <row r="1090" spans="1:3" ht="15">
      <c r="A1090" s="11" t="s">
        <v>1124</v>
      </c>
      <c r="B1090" s="13">
        <v>229</v>
      </c>
      <c r="C1090" s="18">
        <v>5000000</v>
      </c>
    </row>
    <row r="1091" spans="1:3" ht="15">
      <c r="A1091" s="11" t="s">
        <v>1126</v>
      </c>
      <c r="B1091" s="13">
        <v>219</v>
      </c>
      <c r="C1091" s="18">
        <v>5000000</v>
      </c>
    </row>
    <row r="1092" spans="1:3" ht="15">
      <c r="A1092" s="11" t="s">
        <v>1128</v>
      </c>
      <c r="B1092" s="13">
        <v>120</v>
      </c>
      <c r="C1092" s="18">
        <v>5000000</v>
      </c>
    </row>
    <row r="1093" spans="1:3" ht="15">
      <c r="A1093" s="11" t="s">
        <v>1130</v>
      </c>
      <c r="B1093" s="13">
        <v>5301</v>
      </c>
      <c r="C1093" s="18">
        <v>7450500</v>
      </c>
    </row>
    <row r="1094" spans="1:3" ht="15">
      <c r="A1094" s="11" t="s">
        <v>1132</v>
      </c>
      <c r="B1094" s="13">
        <v>136</v>
      </c>
      <c r="C1094" s="18">
        <v>5000000</v>
      </c>
    </row>
    <row r="1095" spans="1:3" ht="15">
      <c r="A1095" s="11" t="s">
        <v>1134</v>
      </c>
      <c r="B1095" s="13">
        <v>890</v>
      </c>
      <c r="C1095" s="18">
        <v>5245000</v>
      </c>
    </row>
    <row r="1096" spans="1:3" ht="15">
      <c r="A1096" s="11" t="s">
        <v>1135</v>
      </c>
      <c r="B1096" s="13">
        <v>440</v>
      </c>
      <c r="C1096" s="18">
        <v>5020000</v>
      </c>
    </row>
    <row r="1097" spans="1:3" ht="15">
      <c r="A1097" s="11" t="s">
        <v>1139</v>
      </c>
      <c r="B1097" s="13">
        <v>394</v>
      </c>
      <c r="C1097" s="18">
        <v>5000000</v>
      </c>
    </row>
    <row r="1098" spans="1:3" ht="15">
      <c r="A1098" s="11" t="s">
        <v>1141</v>
      </c>
      <c r="B1098" s="13">
        <v>14993</v>
      </c>
      <c r="C1098" s="18">
        <v>12296500</v>
      </c>
    </row>
    <row r="1099" spans="1:3" ht="15">
      <c r="A1099" s="11" t="s">
        <v>1143</v>
      </c>
      <c r="B1099" s="13">
        <v>337</v>
      </c>
      <c r="C1099" s="18">
        <v>5000000</v>
      </c>
    </row>
    <row r="1100" spans="1:3" ht="15">
      <c r="A1100" s="11" t="s">
        <v>1145</v>
      </c>
      <c r="B1100" s="13">
        <v>1001</v>
      </c>
      <c r="C1100" s="18">
        <v>5300500</v>
      </c>
    </row>
    <row r="1101" spans="1:3" ht="15">
      <c r="A1101" s="11" t="s">
        <v>1147</v>
      </c>
      <c r="B1101" s="13">
        <v>1073</v>
      </c>
      <c r="C1101" s="18">
        <v>5336500</v>
      </c>
    </row>
    <row r="1102" spans="1:3" ht="15">
      <c r="A1102" s="11" t="s">
        <v>1149</v>
      </c>
      <c r="B1102" s="13">
        <v>276</v>
      </c>
      <c r="C1102" s="18">
        <v>5000000</v>
      </c>
    </row>
    <row r="1103" spans="1:3" ht="15">
      <c r="A1103" s="11" t="s">
        <v>1153</v>
      </c>
      <c r="B1103" s="13">
        <v>333</v>
      </c>
      <c r="C1103" s="18">
        <v>5000000</v>
      </c>
    </row>
    <row r="1104" spans="1:3" ht="15">
      <c r="A1104" s="11" t="s">
        <v>1155</v>
      </c>
      <c r="B1104" s="13">
        <v>171</v>
      </c>
      <c r="C1104" s="18">
        <v>5000000</v>
      </c>
    </row>
    <row r="1105" spans="1:3" ht="15">
      <c r="A1105" s="11" t="s">
        <v>1157</v>
      </c>
      <c r="B1105" s="13">
        <v>665</v>
      </c>
      <c r="C1105" s="18">
        <v>5132500</v>
      </c>
    </row>
    <row r="1106" spans="1:3" ht="15">
      <c r="A1106" s="11" t="s">
        <v>1159</v>
      </c>
      <c r="B1106" s="13">
        <v>141</v>
      </c>
      <c r="C1106" s="18">
        <v>5000000</v>
      </c>
    </row>
    <row r="1107" spans="1:3" ht="15">
      <c r="A1107" s="11" t="s">
        <v>1161</v>
      </c>
      <c r="B1107" s="13">
        <v>900</v>
      </c>
      <c r="C1107" s="18">
        <v>5250000</v>
      </c>
    </row>
    <row r="1108" spans="1:3" ht="15">
      <c r="A1108" s="11" t="s">
        <v>1163</v>
      </c>
      <c r="B1108" s="13">
        <v>18</v>
      </c>
      <c r="C1108" s="18">
        <v>5000000</v>
      </c>
    </row>
    <row r="1109" spans="1:3" ht="15">
      <c r="A1109" s="11" t="s">
        <v>1165</v>
      </c>
      <c r="B1109" s="13">
        <v>303</v>
      </c>
      <c r="C1109" s="18">
        <v>5000000</v>
      </c>
    </row>
    <row r="1110" spans="1:3" ht="15">
      <c r="A1110" s="11" t="s">
        <v>1167</v>
      </c>
      <c r="B1110" s="13">
        <v>412</v>
      </c>
      <c r="C1110" s="18">
        <v>5006000</v>
      </c>
    </row>
    <row r="1111" spans="1:3" ht="15">
      <c r="A1111" s="11" t="s">
        <v>1169</v>
      </c>
      <c r="B1111" s="13">
        <v>182</v>
      </c>
      <c r="C1111" s="18">
        <v>5000000</v>
      </c>
    </row>
    <row r="1112" spans="1:3" ht="15">
      <c r="A1112" s="11" t="s">
        <v>1171</v>
      </c>
      <c r="B1112" s="13">
        <v>290</v>
      </c>
      <c r="C1112" s="18">
        <v>5000000</v>
      </c>
    </row>
    <row r="1113" spans="1:3" ht="15">
      <c r="A1113" s="11" t="s">
        <v>1173</v>
      </c>
      <c r="B1113" s="13">
        <v>252</v>
      </c>
      <c r="C1113" s="18">
        <v>5000000</v>
      </c>
    </row>
    <row r="1114" spans="1:3" ht="15">
      <c r="A1114" s="11" t="s">
        <v>1175</v>
      </c>
      <c r="B1114" s="13">
        <v>462</v>
      </c>
      <c r="C1114" s="18">
        <v>5031000</v>
      </c>
    </row>
    <row r="1115" spans="1:3" ht="15">
      <c r="A1115" s="11" t="s">
        <v>1177</v>
      </c>
      <c r="B1115" s="13">
        <v>235</v>
      </c>
      <c r="C1115" s="18">
        <v>5000000</v>
      </c>
    </row>
    <row r="1116" spans="1:3" ht="15">
      <c r="A1116" s="11" t="s">
        <v>1179</v>
      </c>
      <c r="B1116" s="13">
        <v>422</v>
      </c>
      <c r="C1116" s="18">
        <v>5011000</v>
      </c>
    </row>
    <row r="1117" spans="1:3" ht="15">
      <c r="A1117" s="11" t="s">
        <v>1181</v>
      </c>
      <c r="B1117" s="13">
        <v>166</v>
      </c>
      <c r="C1117" s="18">
        <v>5000000</v>
      </c>
    </row>
    <row r="1118" spans="1:3" ht="15">
      <c r="A1118" s="11" t="s">
        <v>1185</v>
      </c>
      <c r="B1118" s="13">
        <v>83483</v>
      </c>
      <c r="C1118" s="18">
        <v>46541500</v>
      </c>
    </row>
    <row r="1119" spans="1:3" ht="15">
      <c r="A1119" s="11" t="s">
        <v>1187</v>
      </c>
      <c r="B1119" s="13">
        <v>21719</v>
      </c>
      <c r="C1119" s="18">
        <v>15659500</v>
      </c>
    </row>
    <row r="1120" spans="1:3" ht="15">
      <c r="A1120" s="11" t="s">
        <v>1193</v>
      </c>
      <c r="B1120" s="13">
        <v>6222</v>
      </c>
      <c r="C1120" s="18">
        <v>7911000</v>
      </c>
    </row>
    <row r="1121" spans="1:3" ht="15">
      <c r="A1121" s="11" t="s">
        <v>1195</v>
      </c>
      <c r="B1121" s="13">
        <v>7346</v>
      </c>
      <c r="C1121" s="18">
        <v>8473000</v>
      </c>
    </row>
    <row r="1122" spans="1:3" ht="15">
      <c r="A1122" s="11" t="s">
        <v>1197</v>
      </c>
      <c r="B1122" s="13">
        <v>9555</v>
      </c>
      <c r="C1122" s="18">
        <v>9577500</v>
      </c>
    </row>
    <row r="1123" spans="1:3" ht="15">
      <c r="A1123" s="11" t="s">
        <v>1199</v>
      </c>
      <c r="B1123" s="13">
        <v>1240</v>
      </c>
      <c r="C1123" s="18">
        <v>5420000</v>
      </c>
    </row>
    <row r="1124" spans="1:3" ht="15">
      <c r="A1124" s="11" t="s">
        <v>1201</v>
      </c>
      <c r="B1124" s="13">
        <v>6145</v>
      </c>
      <c r="C1124" s="18">
        <v>7872500</v>
      </c>
    </row>
    <row r="1125" spans="1:3" ht="15">
      <c r="A1125" s="11" t="s">
        <v>1203</v>
      </c>
      <c r="B1125" s="13">
        <v>703</v>
      </c>
      <c r="C1125" s="18">
        <v>5151500</v>
      </c>
    </row>
    <row r="1126" spans="1:3" ht="15">
      <c r="A1126" s="11" t="s">
        <v>1205</v>
      </c>
      <c r="B1126" s="13">
        <v>1200</v>
      </c>
      <c r="C1126" s="18">
        <v>5400000</v>
      </c>
    </row>
    <row r="1127" spans="1:3" ht="15">
      <c r="A1127" s="11" t="s">
        <v>1207</v>
      </c>
      <c r="B1127" s="13">
        <v>160</v>
      </c>
      <c r="C1127" s="18">
        <v>5000000</v>
      </c>
    </row>
    <row r="1128" spans="1:3" ht="15">
      <c r="A1128" s="11" t="s">
        <v>1208</v>
      </c>
      <c r="B1128" s="13">
        <v>217</v>
      </c>
      <c r="C1128" s="18">
        <v>5000000</v>
      </c>
    </row>
    <row r="1129" spans="1:3" ht="15">
      <c r="A1129" s="11" t="s">
        <v>1210</v>
      </c>
      <c r="B1129" s="13">
        <v>516</v>
      </c>
      <c r="C1129" s="18">
        <v>5058000</v>
      </c>
    </row>
    <row r="1130" spans="1:3" ht="15">
      <c r="A1130" s="11" t="s">
        <v>1212</v>
      </c>
      <c r="B1130" s="13">
        <v>1338</v>
      </c>
      <c r="C1130" s="18">
        <v>5469000</v>
      </c>
    </row>
    <row r="1131" spans="1:3" ht="15">
      <c r="A1131" s="11" t="s">
        <v>1214</v>
      </c>
      <c r="B1131" s="13">
        <v>1204</v>
      </c>
      <c r="C1131" s="18">
        <v>5402000</v>
      </c>
    </row>
    <row r="1132" spans="1:3" ht="15">
      <c r="A1132" s="11" t="s">
        <v>1216</v>
      </c>
      <c r="B1132" s="13">
        <v>363</v>
      </c>
      <c r="C1132" s="18">
        <v>5000000</v>
      </c>
    </row>
    <row r="1133" spans="1:3" ht="15">
      <c r="A1133" s="11" t="s">
        <v>1218</v>
      </c>
      <c r="B1133" s="13">
        <v>197</v>
      </c>
      <c r="C1133" s="18">
        <v>5000000</v>
      </c>
    </row>
    <row r="1134" spans="1:3" ht="15">
      <c r="A1134" s="11" t="s">
        <v>1220</v>
      </c>
      <c r="B1134" s="13">
        <v>748</v>
      </c>
      <c r="C1134" s="18">
        <v>5174000</v>
      </c>
    </row>
    <row r="1135" spans="1:3" ht="15">
      <c r="A1135" s="11" t="s">
        <v>1221</v>
      </c>
      <c r="B1135" s="13">
        <v>2383</v>
      </c>
      <c r="C1135" s="18">
        <v>5991500</v>
      </c>
    </row>
    <row r="1136" spans="1:3" ht="15">
      <c r="A1136" s="11" t="s">
        <v>1223</v>
      </c>
      <c r="B1136" s="13">
        <v>864</v>
      </c>
      <c r="C1136" s="18">
        <v>5232000</v>
      </c>
    </row>
    <row r="1137" spans="1:3" ht="15">
      <c r="A1137" s="11" t="s">
        <v>1225</v>
      </c>
      <c r="B1137" s="13">
        <v>282</v>
      </c>
      <c r="C1137" s="18">
        <v>5000000</v>
      </c>
    </row>
    <row r="1138" spans="1:3" ht="15">
      <c r="A1138" s="11" t="s">
        <v>1227</v>
      </c>
      <c r="B1138" s="13">
        <v>1041</v>
      </c>
      <c r="C1138" s="18">
        <v>5320500</v>
      </c>
    </row>
    <row r="1139" spans="1:3" ht="15">
      <c r="A1139" s="11" t="s">
        <v>1229</v>
      </c>
      <c r="B1139" s="13">
        <v>1022</v>
      </c>
      <c r="C1139" s="18">
        <v>5311000</v>
      </c>
    </row>
    <row r="1140" spans="1:3" ht="15">
      <c r="A1140" s="11" t="s">
        <v>1231</v>
      </c>
      <c r="B1140" s="13">
        <v>738</v>
      </c>
      <c r="C1140" s="18">
        <v>5169000</v>
      </c>
    </row>
    <row r="1141" spans="1:3" ht="15">
      <c r="A1141" s="11" t="s">
        <v>1233</v>
      </c>
      <c r="B1141" s="13">
        <v>495</v>
      </c>
      <c r="C1141" s="18">
        <v>5047500</v>
      </c>
    </row>
    <row r="1142" spans="1:3" ht="15">
      <c r="A1142" s="11" t="s">
        <v>1235</v>
      </c>
      <c r="B1142" s="13">
        <v>200</v>
      </c>
      <c r="C1142" s="18">
        <v>5000000</v>
      </c>
    </row>
    <row r="1143" spans="1:3" ht="15">
      <c r="A1143" s="11" t="s">
        <v>1237</v>
      </c>
      <c r="B1143" s="13">
        <v>109</v>
      </c>
      <c r="C1143" s="18">
        <v>5000000</v>
      </c>
    </row>
    <row r="1144" spans="1:3" ht="15">
      <c r="A1144" s="11" t="s">
        <v>1239</v>
      </c>
      <c r="B1144" s="13">
        <v>248</v>
      </c>
      <c r="C1144" s="18">
        <v>5000000</v>
      </c>
    </row>
    <row r="1145" spans="1:3" ht="15">
      <c r="A1145" s="11" t="s">
        <v>1241</v>
      </c>
      <c r="B1145" s="13">
        <v>491</v>
      </c>
      <c r="C1145" s="18">
        <v>5045500</v>
      </c>
    </row>
    <row r="1146" spans="1:3" ht="15">
      <c r="A1146" s="11" t="s">
        <v>1243</v>
      </c>
      <c r="B1146" s="13">
        <v>5039</v>
      </c>
      <c r="C1146" s="18">
        <v>7319500</v>
      </c>
    </row>
    <row r="1147" spans="1:3" ht="15">
      <c r="A1147" s="11" t="s">
        <v>1245</v>
      </c>
      <c r="B1147" s="13">
        <v>216</v>
      </c>
      <c r="C1147" s="18">
        <v>5000000</v>
      </c>
    </row>
    <row r="1148" spans="1:3" ht="15">
      <c r="A1148" s="11" t="s">
        <v>1247</v>
      </c>
      <c r="B1148" s="13">
        <v>10138</v>
      </c>
      <c r="C1148" s="18">
        <v>9869000</v>
      </c>
    </row>
    <row r="1149" spans="1:3" ht="15">
      <c r="A1149" s="11" t="s">
        <v>1249</v>
      </c>
      <c r="B1149" s="13">
        <v>214</v>
      </c>
      <c r="C1149" s="18">
        <v>5000000</v>
      </c>
    </row>
    <row r="1150" spans="1:3" ht="15">
      <c r="A1150" s="11" t="s">
        <v>1251</v>
      </c>
      <c r="B1150" s="13">
        <v>84</v>
      </c>
      <c r="C1150" s="18">
        <v>5000000</v>
      </c>
    </row>
    <row r="1151" spans="1:3" ht="15">
      <c r="A1151" s="11" t="s">
        <v>1253</v>
      </c>
      <c r="B1151" s="13">
        <v>1969</v>
      </c>
      <c r="C1151" s="18">
        <v>5784500</v>
      </c>
    </row>
    <row r="1152" spans="1:3" ht="15">
      <c r="A1152" s="11" t="s">
        <v>1255</v>
      </c>
      <c r="B1152" s="13">
        <v>944</v>
      </c>
      <c r="C1152" s="18">
        <v>5272000</v>
      </c>
    </row>
    <row r="1153" spans="1:3" ht="15">
      <c r="A1153" s="11" t="s">
        <v>1256</v>
      </c>
      <c r="B1153" s="13">
        <v>1121</v>
      </c>
      <c r="C1153" s="18">
        <v>5360500</v>
      </c>
    </row>
    <row r="1154" spans="1:3" ht="15">
      <c r="A1154" s="11" t="s">
        <v>1258</v>
      </c>
      <c r="B1154" s="13">
        <v>499</v>
      </c>
      <c r="C1154" s="18">
        <v>5049500</v>
      </c>
    </row>
    <row r="1155" spans="1:3" ht="15">
      <c r="A1155" s="11" t="s">
        <v>1260</v>
      </c>
      <c r="B1155" s="13">
        <v>2222</v>
      </c>
      <c r="C1155" s="18">
        <v>5911000</v>
      </c>
    </row>
    <row r="1156" spans="1:3" ht="15">
      <c r="A1156" s="11" t="s">
        <v>1262</v>
      </c>
      <c r="B1156" s="13">
        <v>2670</v>
      </c>
      <c r="C1156" s="18">
        <v>6135000</v>
      </c>
    </row>
    <row r="1157" spans="1:3" ht="15">
      <c r="A1157" s="11" t="s">
        <v>1264</v>
      </c>
      <c r="B1157" s="13">
        <v>413</v>
      </c>
      <c r="C1157" s="18">
        <v>5006500</v>
      </c>
    </row>
    <row r="1158" spans="1:3" ht="15">
      <c r="A1158" s="11" t="s">
        <v>1266</v>
      </c>
      <c r="B1158" s="13">
        <v>227</v>
      </c>
      <c r="C1158" s="18">
        <v>5000000</v>
      </c>
    </row>
    <row r="1159" spans="1:3" ht="15">
      <c r="A1159" s="11" t="s">
        <v>1268</v>
      </c>
      <c r="B1159" s="13">
        <v>936</v>
      </c>
      <c r="C1159" s="18">
        <v>5268000</v>
      </c>
    </row>
    <row r="1160" spans="1:3" ht="15">
      <c r="A1160" s="11" t="s">
        <v>1270</v>
      </c>
      <c r="B1160" s="13">
        <v>13679</v>
      </c>
      <c r="C1160" s="18">
        <v>11639500</v>
      </c>
    </row>
    <row r="1161" spans="1:3" ht="15">
      <c r="A1161" s="11" t="s">
        <v>1272</v>
      </c>
      <c r="B1161" s="13">
        <v>109</v>
      </c>
      <c r="C1161" s="18">
        <v>5000000</v>
      </c>
    </row>
    <row r="1162" spans="1:3" ht="15">
      <c r="A1162" s="11" t="s">
        <v>1274</v>
      </c>
      <c r="B1162" s="13">
        <v>146</v>
      </c>
      <c r="C1162" s="18">
        <v>5000000</v>
      </c>
    </row>
    <row r="1163" spans="1:3" ht="15">
      <c r="A1163" s="11" t="s">
        <v>1276</v>
      </c>
      <c r="B1163" s="13">
        <v>881</v>
      </c>
      <c r="C1163" s="18">
        <v>5240500</v>
      </c>
    </row>
    <row r="1164" spans="1:3" ht="15">
      <c r="A1164" s="11" t="s">
        <v>1278</v>
      </c>
      <c r="B1164" s="13">
        <v>6012</v>
      </c>
      <c r="C1164" s="18">
        <v>7806000</v>
      </c>
    </row>
    <row r="1165" spans="1:3" ht="15">
      <c r="A1165" s="11" t="s">
        <v>1282</v>
      </c>
      <c r="B1165" s="13">
        <v>1398</v>
      </c>
      <c r="C1165" s="18">
        <v>5499000</v>
      </c>
    </row>
    <row r="1166" spans="1:3" ht="15">
      <c r="A1166" s="11" t="s">
        <v>1284</v>
      </c>
      <c r="B1166" s="13">
        <v>5224</v>
      </c>
      <c r="C1166" s="18">
        <v>7412000</v>
      </c>
    </row>
    <row r="1167" spans="1:3" ht="15">
      <c r="A1167" s="11" t="s">
        <v>1286</v>
      </c>
      <c r="B1167" s="13">
        <v>1954</v>
      </c>
      <c r="C1167" s="18">
        <v>5777000</v>
      </c>
    </row>
    <row r="1168" spans="1:3" ht="15">
      <c r="A1168" s="11" t="s">
        <v>1288</v>
      </c>
      <c r="B1168" s="13">
        <v>1995</v>
      </c>
      <c r="C1168" s="18">
        <v>5797500</v>
      </c>
    </row>
    <row r="1169" spans="1:3" ht="15">
      <c r="A1169" s="11" t="s">
        <v>1290</v>
      </c>
      <c r="B1169" s="13">
        <v>133</v>
      </c>
      <c r="C1169" s="18">
        <v>5000000</v>
      </c>
    </row>
    <row r="1170" spans="1:3" ht="15">
      <c r="A1170" s="11" t="s">
        <v>1292</v>
      </c>
      <c r="B1170" s="13">
        <v>4957</v>
      </c>
      <c r="C1170" s="18">
        <v>7278500</v>
      </c>
    </row>
    <row r="1171" spans="1:3" ht="15">
      <c r="A1171" s="11" t="s">
        <v>1294</v>
      </c>
      <c r="B1171" s="13">
        <v>327</v>
      </c>
      <c r="C1171" s="18">
        <v>5000000</v>
      </c>
    </row>
    <row r="1172" spans="1:3" ht="15">
      <c r="A1172" s="11" t="s">
        <v>1296</v>
      </c>
      <c r="B1172" s="13">
        <v>500</v>
      </c>
      <c r="C1172" s="18">
        <v>5050000</v>
      </c>
    </row>
    <row r="1173" spans="1:3" ht="15">
      <c r="A1173" s="11" t="s">
        <v>1298</v>
      </c>
      <c r="B1173" s="13">
        <v>342</v>
      </c>
      <c r="C1173" s="18">
        <v>5000000</v>
      </c>
    </row>
    <row r="1174" spans="1:3" ht="15">
      <c r="A1174" s="11" t="s">
        <v>1300</v>
      </c>
      <c r="B1174" s="13">
        <v>24963</v>
      </c>
      <c r="C1174" s="18">
        <v>17281500</v>
      </c>
    </row>
    <row r="1175" spans="1:3" ht="15">
      <c r="A1175" s="11" t="s">
        <v>1302</v>
      </c>
      <c r="B1175" s="13">
        <v>40080</v>
      </c>
      <c r="C1175" s="18">
        <v>24840000</v>
      </c>
    </row>
    <row r="1176" spans="1:3" ht="15">
      <c r="A1176" s="11" t="s">
        <v>1304</v>
      </c>
      <c r="B1176" s="13">
        <v>340</v>
      </c>
      <c r="C1176" s="18">
        <v>5000000</v>
      </c>
    </row>
    <row r="1177" spans="1:3" ht="15">
      <c r="A1177" s="11" t="s">
        <v>1306</v>
      </c>
      <c r="B1177" s="13">
        <v>921</v>
      </c>
      <c r="C1177" s="18">
        <v>5260500</v>
      </c>
    </row>
    <row r="1178" spans="1:3" ht="15">
      <c r="A1178" s="11" t="s">
        <v>1308</v>
      </c>
      <c r="B1178" s="13">
        <v>938</v>
      </c>
      <c r="C1178" s="18">
        <v>5269000</v>
      </c>
    </row>
    <row r="1179" spans="1:3" ht="15">
      <c r="A1179" s="11" t="s">
        <v>1310</v>
      </c>
      <c r="B1179" s="13">
        <v>3448</v>
      </c>
      <c r="C1179" s="18">
        <v>6524000</v>
      </c>
    </row>
    <row r="1180" spans="1:3" ht="15">
      <c r="A1180" s="11" t="s">
        <v>1312</v>
      </c>
      <c r="B1180" s="13">
        <v>2206</v>
      </c>
      <c r="C1180" s="18">
        <v>5903000</v>
      </c>
    </row>
    <row r="1181" spans="1:3" ht="15">
      <c r="A1181" s="11" t="s">
        <v>1314</v>
      </c>
      <c r="B1181" s="13">
        <v>497</v>
      </c>
      <c r="C1181" s="18">
        <v>5048500</v>
      </c>
    </row>
    <row r="1182" spans="1:3" ht="15">
      <c r="A1182" s="11" t="s">
        <v>1316</v>
      </c>
      <c r="B1182" s="13">
        <v>335</v>
      </c>
      <c r="C1182" s="18">
        <v>5000000</v>
      </c>
    </row>
    <row r="1183" spans="1:3" ht="15">
      <c r="A1183" s="11" t="s">
        <v>1318</v>
      </c>
      <c r="B1183" s="13">
        <v>411</v>
      </c>
      <c r="C1183" s="18">
        <v>5005500</v>
      </c>
    </row>
    <row r="1184" spans="1:3" ht="15">
      <c r="A1184" s="11" t="s">
        <v>1320</v>
      </c>
      <c r="B1184" s="13">
        <v>130</v>
      </c>
      <c r="C1184" s="18">
        <v>5000000</v>
      </c>
    </row>
    <row r="1185" spans="1:3" ht="15">
      <c r="A1185" s="11" t="s">
        <v>1322</v>
      </c>
      <c r="B1185" s="13">
        <v>149</v>
      </c>
      <c r="C1185" s="18">
        <v>5000000</v>
      </c>
    </row>
    <row r="1186" spans="1:3" ht="15">
      <c r="A1186" s="11" t="s">
        <v>1324</v>
      </c>
      <c r="B1186" s="13">
        <v>173</v>
      </c>
      <c r="C1186" s="18">
        <v>5000000</v>
      </c>
    </row>
    <row r="1187" spans="1:3" ht="15">
      <c r="A1187" s="11" t="s">
        <v>1326</v>
      </c>
      <c r="B1187" s="13">
        <v>3643</v>
      </c>
      <c r="C1187" s="18">
        <v>6621500</v>
      </c>
    </row>
    <row r="1188" spans="1:3" ht="15">
      <c r="A1188" s="11" t="s">
        <v>1328</v>
      </c>
      <c r="B1188" s="13">
        <v>527</v>
      </c>
      <c r="C1188" s="18">
        <v>5063500</v>
      </c>
    </row>
    <row r="1189" spans="1:3" ht="15">
      <c r="A1189" s="11" t="s">
        <v>1330</v>
      </c>
      <c r="B1189" s="13">
        <v>1770</v>
      </c>
      <c r="C1189" s="18">
        <v>5685000</v>
      </c>
    </row>
    <row r="1190" spans="1:3" ht="15">
      <c r="A1190" s="11" t="s">
        <v>1332</v>
      </c>
      <c r="B1190" s="13">
        <v>14520</v>
      </c>
      <c r="C1190" s="18">
        <v>12060000</v>
      </c>
    </row>
    <row r="1191" spans="1:3" ht="15">
      <c r="A1191" s="11" t="s">
        <v>1334</v>
      </c>
      <c r="B1191" s="13">
        <v>993</v>
      </c>
      <c r="C1191" s="18">
        <v>5296500</v>
      </c>
    </row>
    <row r="1192" spans="1:3" ht="15">
      <c r="A1192" s="11" t="s">
        <v>1336</v>
      </c>
      <c r="B1192" s="13">
        <v>99</v>
      </c>
      <c r="C1192" s="18">
        <v>5000000</v>
      </c>
    </row>
    <row r="1193" spans="1:3" ht="15">
      <c r="A1193" s="11" t="s">
        <v>1338</v>
      </c>
      <c r="B1193" s="13">
        <v>2218</v>
      </c>
      <c r="C1193" s="18">
        <v>5909000</v>
      </c>
    </row>
    <row r="1194" spans="1:3" ht="15">
      <c r="A1194" s="11" t="s">
        <v>1340</v>
      </c>
      <c r="B1194" s="13">
        <v>177</v>
      </c>
      <c r="C1194" s="18">
        <v>5000000</v>
      </c>
    </row>
    <row r="1195" spans="1:3" ht="15">
      <c r="A1195" s="11" t="s">
        <v>1343</v>
      </c>
      <c r="B1195" s="13">
        <v>424</v>
      </c>
      <c r="C1195" s="18">
        <v>5012000</v>
      </c>
    </row>
    <row r="1196" spans="1:3" ht="15">
      <c r="A1196" s="11" t="s">
        <v>1345</v>
      </c>
      <c r="B1196" s="13">
        <v>1540</v>
      </c>
      <c r="C1196" s="18">
        <v>5570000</v>
      </c>
    </row>
    <row r="1197" spans="1:3" ht="15">
      <c r="A1197" s="11" t="s">
        <v>1347</v>
      </c>
      <c r="B1197" s="13">
        <v>2232</v>
      </c>
      <c r="C1197" s="18">
        <v>5916000</v>
      </c>
    </row>
    <row r="1198" spans="1:3" ht="15">
      <c r="A1198" s="11" t="s">
        <v>1349</v>
      </c>
      <c r="B1198" s="13">
        <v>288</v>
      </c>
      <c r="C1198" s="18">
        <v>5000000</v>
      </c>
    </row>
    <row r="1199" spans="1:3" ht="15">
      <c r="A1199" s="11" t="s">
        <v>1351</v>
      </c>
      <c r="B1199" s="13">
        <v>1065</v>
      </c>
      <c r="C1199" s="18">
        <v>5332500</v>
      </c>
    </row>
    <row r="1200" spans="1:3" ht="15">
      <c r="A1200" s="11" t="s">
        <v>1353</v>
      </c>
      <c r="B1200" s="13">
        <v>10226</v>
      </c>
      <c r="C1200" s="18">
        <v>9913000</v>
      </c>
    </row>
    <row r="1201" spans="1:3" ht="15">
      <c r="A1201" s="11" t="s">
        <v>1355</v>
      </c>
      <c r="B1201" s="13">
        <v>449</v>
      </c>
      <c r="C1201" s="18">
        <v>5024500</v>
      </c>
    </row>
    <row r="1202" spans="1:3" ht="15">
      <c r="A1202" s="11" t="s">
        <v>1357</v>
      </c>
      <c r="B1202" s="13">
        <v>4858</v>
      </c>
      <c r="C1202" s="18">
        <v>7229000</v>
      </c>
    </row>
    <row r="1203" spans="1:3" ht="15">
      <c r="A1203" s="11" t="s">
        <v>1359</v>
      </c>
      <c r="B1203" s="13">
        <v>877</v>
      </c>
      <c r="C1203" s="18">
        <v>5238500</v>
      </c>
    </row>
    <row r="1204" spans="1:3" ht="15">
      <c r="A1204" s="11" t="s">
        <v>1361</v>
      </c>
      <c r="B1204" s="13">
        <v>2483</v>
      </c>
      <c r="C1204" s="18">
        <v>6041500</v>
      </c>
    </row>
    <row r="1205" spans="1:3" ht="15">
      <c r="A1205" s="11" t="s">
        <v>1363</v>
      </c>
      <c r="B1205" s="13">
        <v>41733</v>
      </c>
      <c r="C1205" s="18">
        <v>25666500</v>
      </c>
    </row>
    <row r="1206" spans="1:3" ht="15">
      <c r="A1206" s="11" t="s">
        <v>1365</v>
      </c>
      <c r="B1206" s="13">
        <v>3207</v>
      </c>
      <c r="C1206" s="18">
        <v>6403500</v>
      </c>
    </row>
    <row r="1207" spans="1:3" ht="15">
      <c r="A1207" s="11" t="s">
        <v>1367</v>
      </c>
      <c r="B1207" s="13">
        <v>617</v>
      </c>
      <c r="C1207" s="18">
        <v>5108500</v>
      </c>
    </row>
    <row r="1208" spans="1:3" ht="15">
      <c r="A1208" s="11" t="s">
        <v>1369</v>
      </c>
      <c r="B1208" s="13">
        <v>28507</v>
      </c>
      <c r="C1208" s="18">
        <v>19053500</v>
      </c>
    </row>
    <row r="1209" spans="1:3" ht="15">
      <c r="A1209" s="11" t="s">
        <v>1371</v>
      </c>
      <c r="B1209" s="13">
        <v>143</v>
      </c>
      <c r="C1209" s="18">
        <v>5000000</v>
      </c>
    </row>
    <row r="1210" spans="1:3" ht="15">
      <c r="A1210" s="11" t="s">
        <v>1373</v>
      </c>
      <c r="B1210" s="13">
        <v>3692</v>
      </c>
      <c r="C1210" s="18">
        <v>6646000</v>
      </c>
    </row>
    <row r="1211" spans="1:3" ht="15">
      <c r="A1211" s="11" t="s">
        <v>1375</v>
      </c>
      <c r="B1211" s="13">
        <v>2916</v>
      </c>
      <c r="C1211" s="18">
        <v>6258000</v>
      </c>
    </row>
    <row r="1212" spans="1:3" ht="15">
      <c r="A1212" s="11" t="s">
        <v>1377</v>
      </c>
      <c r="B1212" s="13">
        <v>799</v>
      </c>
      <c r="C1212" s="18">
        <v>5199500</v>
      </c>
    </row>
    <row r="1213" spans="1:3" ht="15">
      <c r="A1213" s="11" t="s">
        <v>1379</v>
      </c>
      <c r="B1213" s="13">
        <v>811</v>
      </c>
      <c r="C1213" s="18">
        <v>5205500</v>
      </c>
    </row>
    <row r="1214" spans="1:3" ht="15">
      <c r="A1214" s="11" t="s">
        <v>1381</v>
      </c>
      <c r="B1214" s="13">
        <v>1287</v>
      </c>
      <c r="C1214" s="18">
        <v>5443500</v>
      </c>
    </row>
    <row r="1215" spans="1:3" ht="15">
      <c r="A1215" s="11" t="s">
        <v>1383</v>
      </c>
      <c r="B1215" s="13">
        <v>322</v>
      </c>
      <c r="C1215" s="18">
        <v>5000000</v>
      </c>
    </row>
    <row r="1216" spans="1:3" ht="15">
      <c r="A1216" s="11" t="s">
        <v>1385</v>
      </c>
      <c r="B1216" s="13">
        <v>719</v>
      </c>
      <c r="C1216" s="18">
        <v>5159500</v>
      </c>
    </row>
    <row r="1217" spans="1:3" ht="15">
      <c r="A1217" s="11" t="s">
        <v>1387</v>
      </c>
      <c r="B1217" s="13">
        <v>1005</v>
      </c>
      <c r="C1217" s="18">
        <v>5302500</v>
      </c>
    </row>
    <row r="1218" spans="1:3" ht="15">
      <c r="A1218" s="11" t="s">
        <v>1389</v>
      </c>
      <c r="B1218" s="13">
        <v>2347</v>
      </c>
      <c r="C1218" s="18">
        <v>5973500</v>
      </c>
    </row>
    <row r="1219" spans="1:3" ht="15">
      <c r="A1219" s="11" t="s">
        <v>1391</v>
      </c>
      <c r="B1219" s="13">
        <v>629</v>
      </c>
      <c r="C1219" s="18">
        <v>5114500</v>
      </c>
    </row>
    <row r="1220" spans="1:3" ht="15">
      <c r="A1220" s="11" t="s">
        <v>1393</v>
      </c>
      <c r="B1220" s="13">
        <v>2971</v>
      </c>
      <c r="C1220" s="18">
        <v>6285500</v>
      </c>
    </row>
    <row r="1221" spans="1:3" ht="15">
      <c r="A1221" s="11" t="s">
        <v>1395</v>
      </c>
      <c r="B1221" s="13">
        <v>1045</v>
      </c>
      <c r="C1221" s="18">
        <v>5322500</v>
      </c>
    </row>
    <row r="1222" spans="1:3" ht="15">
      <c r="A1222" s="11" t="s">
        <v>1397</v>
      </c>
      <c r="B1222" s="13">
        <v>236</v>
      </c>
      <c r="C1222" s="18">
        <v>5000000</v>
      </c>
    </row>
    <row r="1223" spans="1:3" ht="15">
      <c r="A1223" s="11" t="s">
        <v>1399</v>
      </c>
      <c r="B1223" s="13">
        <v>762</v>
      </c>
      <c r="C1223" s="18">
        <v>5181000</v>
      </c>
    </row>
    <row r="1224" spans="1:3" ht="15">
      <c r="A1224" s="11" t="s">
        <v>1401</v>
      </c>
      <c r="B1224" s="13">
        <v>1559</v>
      </c>
      <c r="C1224" s="18">
        <v>5579500</v>
      </c>
    </row>
    <row r="1225" spans="1:3" ht="15">
      <c r="A1225" s="11" t="s">
        <v>1403</v>
      </c>
      <c r="B1225" s="13">
        <v>1115</v>
      </c>
      <c r="C1225" s="18">
        <v>5357500</v>
      </c>
    </row>
    <row r="1226" spans="1:3" ht="15">
      <c r="A1226" s="11" t="s">
        <v>1405</v>
      </c>
      <c r="B1226" s="13">
        <v>371</v>
      </c>
      <c r="C1226" s="18">
        <v>5000000</v>
      </c>
    </row>
    <row r="1227" spans="1:3" ht="15">
      <c r="A1227" s="11" t="s">
        <v>1407</v>
      </c>
      <c r="B1227" s="13">
        <v>862</v>
      </c>
      <c r="C1227" s="18">
        <v>5231000</v>
      </c>
    </row>
    <row r="1228" spans="1:3" ht="15">
      <c r="A1228" s="11" t="s">
        <v>1409</v>
      </c>
      <c r="B1228" s="13">
        <v>1438</v>
      </c>
      <c r="C1228" s="18">
        <v>5519000</v>
      </c>
    </row>
    <row r="1229" spans="1:3" ht="15">
      <c r="A1229" s="11" t="s">
        <v>1411</v>
      </c>
      <c r="B1229" s="13">
        <v>1542</v>
      </c>
      <c r="C1229" s="18">
        <v>5571000</v>
      </c>
    </row>
    <row r="1230" spans="1:3" ht="15">
      <c r="A1230" s="11" t="s">
        <v>1413</v>
      </c>
      <c r="B1230" s="13">
        <v>445</v>
      </c>
      <c r="C1230" s="18">
        <v>5022500</v>
      </c>
    </row>
    <row r="1231" spans="1:3" ht="15">
      <c r="A1231" s="11" t="s">
        <v>1415</v>
      </c>
      <c r="B1231" s="13">
        <v>2482</v>
      </c>
      <c r="C1231" s="18">
        <v>6041000</v>
      </c>
    </row>
    <row r="1232" spans="1:3" ht="15">
      <c r="A1232" s="11" t="s">
        <v>1417</v>
      </c>
      <c r="B1232" s="13">
        <v>192</v>
      </c>
      <c r="C1232" s="18">
        <v>5000000</v>
      </c>
    </row>
    <row r="1233" spans="1:3" ht="15">
      <c r="A1233" s="11" t="s">
        <v>1419</v>
      </c>
      <c r="B1233" s="13">
        <v>783</v>
      </c>
      <c r="C1233" s="18">
        <v>5191500</v>
      </c>
    </row>
    <row r="1234" spans="1:3" ht="15">
      <c r="A1234" s="11" t="s">
        <v>1421</v>
      </c>
      <c r="B1234" s="13">
        <v>3691</v>
      </c>
      <c r="C1234" s="18">
        <v>6645500</v>
      </c>
    </row>
    <row r="1235" spans="1:3" ht="15">
      <c r="A1235" s="11" t="s">
        <v>1423</v>
      </c>
      <c r="B1235" s="13">
        <v>2014</v>
      </c>
      <c r="C1235" s="18">
        <v>5807000</v>
      </c>
    </row>
    <row r="1236" spans="1:3" ht="15">
      <c r="A1236" s="11" t="s">
        <v>1425</v>
      </c>
      <c r="B1236" s="13">
        <v>490</v>
      </c>
      <c r="C1236" s="18">
        <v>5045000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sammie wendell lester</dc:creator>
  <cp:keywords/>
  <dc:description/>
  <cp:lastModifiedBy>Belinda Dyer</cp:lastModifiedBy>
  <cp:lastPrinted>2010-03-25T19:58:21Z</cp:lastPrinted>
  <dcterms:created xsi:type="dcterms:W3CDTF">2009-08-06T18:57:19Z</dcterms:created>
  <dcterms:modified xsi:type="dcterms:W3CDTF">2010-05-17T12:42:00Z</dcterms:modified>
  <cp:category/>
  <cp:version/>
  <cp:contentType/>
  <cp:contentStatus/>
</cp:coreProperties>
</file>