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endric\Desktop\"/>
    </mc:Choice>
  </mc:AlternateContent>
  <bookViews>
    <workbookView xWindow="0" yWindow="0" windowWidth="20160" windowHeight="9030" tabRatio="521" firstSheet="3" activeTab="9"/>
  </bookViews>
  <sheets>
    <sheet name="March 2014" sheetId="1" r:id="rId1"/>
    <sheet name="April 2014" sheetId="3" r:id="rId2"/>
    <sheet name="May 2014" sheetId="4" r:id="rId3"/>
    <sheet name="June 2014" sheetId="10" r:id="rId4"/>
    <sheet name="July 2014" sheetId="12" r:id="rId5"/>
    <sheet name="August 2014" sheetId="13" r:id="rId6"/>
    <sheet name="September 2014" sheetId="14" r:id="rId7"/>
    <sheet name="October 2014" sheetId="15" r:id="rId8"/>
    <sheet name="November 2014" sheetId="16" r:id="rId9"/>
    <sheet name="December 2014" sheetId="17" r:id="rId10"/>
    <sheet name="January 2015" sheetId="18" r:id="rId11"/>
  </sheets>
  <definedNames>
    <definedName name="_xlnm.Print_Area" localSheetId="2">'May 2014'!$A$1:$H$74</definedName>
    <definedName name="_xlnm.Print_Area" localSheetId="8">'November 2014'!$A$1:$H$36</definedName>
    <definedName name="_xlnm.Print_Titles" localSheetId="1">'April 2014'!$1:$1</definedName>
    <definedName name="_xlnm.Print_Titles" localSheetId="0">'March 2014'!$1:$1</definedName>
    <definedName name="_xlnm.Print_Titles" localSheetId="2">'May 2014'!$1:$1</definedName>
  </definedNames>
  <calcPr calcId="152511"/>
</workbook>
</file>

<file path=xl/calcChain.xml><?xml version="1.0" encoding="utf-8"?>
<calcChain xmlns="http://schemas.openxmlformats.org/spreadsheetml/2006/main">
  <c r="G30" i="17" l="1"/>
  <c r="F30" i="17"/>
  <c r="E30" i="17"/>
  <c r="H28" i="17"/>
  <c r="H30" i="17" s="1"/>
  <c r="G24" i="17"/>
  <c r="F24" i="17"/>
  <c r="E24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4" i="17"/>
  <c r="H3" i="17"/>
  <c r="H2" i="17"/>
  <c r="G30" i="18"/>
  <c r="F30" i="18"/>
  <c r="E30" i="18"/>
  <c r="H28" i="18"/>
  <c r="H27" i="18"/>
  <c r="H30" i="18" s="1"/>
  <c r="G24" i="18"/>
  <c r="F24" i="18"/>
  <c r="E24" i="18"/>
  <c r="H22" i="18"/>
  <c r="H21" i="18"/>
  <c r="H20" i="18"/>
  <c r="H19" i="18"/>
  <c r="G16" i="18"/>
  <c r="F16" i="18"/>
  <c r="E16" i="18"/>
  <c r="H14" i="18"/>
  <c r="H13" i="18"/>
  <c r="H12" i="18"/>
  <c r="H11" i="18"/>
  <c r="H10" i="18"/>
  <c r="H9" i="18"/>
  <c r="H8" i="18"/>
  <c r="H7" i="18"/>
  <c r="H6" i="18"/>
  <c r="H5" i="18"/>
  <c r="H4" i="18"/>
  <c r="H3" i="18"/>
  <c r="H16" i="18" s="1"/>
  <c r="H2" i="18"/>
  <c r="G36" i="16"/>
  <c r="F36" i="16"/>
  <c r="E36" i="16"/>
  <c r="H34" i="16"/>
  <c r="H36" i="16" s="1"/>
  <c r="G30" i="16"/>
  <c r="F30" i="16"/>
  <c r="E30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H3" i="16"/>
  <c r="H2" i="16"/>
  <c r="H30" i="16"/>
  <c r="G29" i="10"/>
  <c r="F29" i="10"/>
  <c r="E29" i="10"/>
  <c r="H27" i="10"/>
  <c r="H29" i="10" s="1"/>
  <c r="H26" i="10"/>
  <c r="H25" i="10"/>
  <c r="G21" i="10"/>
  <c r="F21" i="10"/>
  <c r="E21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H21" i="10" s="1"/>
  <c r="G14" i="12"/>
  <c r="F14" i="12"/>
  <c r="E14" i="12"/>
  <c r="H12" i="12"/>
  <c r="H11" i="12"/>
  <c r="G7" i="12"/>
  <c r="F7" i="12"/>
  <c r="E7" i="12"/>
  <c r="H5" i="12"/>
  <c r="H4" i="12"/>
  <c r="H3" i="12"/>
  <c r="H2" i="12"/>
  <c r="H12" i="15"/>
  <c r="G12" i="15"/>
  <c r="F12" i="15"/>
  <c r="E12" i="15"/>
  <c r="G7" i="15"/>
  <c r="F7" i="15"/>
  <c r="E7" i="15"/>
  <c r="H5" i="15"/>
  <c r="H4" i="15"/>
  <c r="H3" i="15"/>
  <c r="H2" i="15"/>
  <c r="G12" i="14"/>
  <c r="F12" i="14"/>
  <c r="E12" i="14"/>
  <c r="H10" i="14"/>
  <c r="H9" i="14"/>
  <c r="H12" i="14" s="1"/>
  <c r="G6" i="14"/>
  <c r="F6" i="14"/>
  <c r="E6" i="14"/>
  <c r="H4" i="14"/>
  <c r="H3" i="14"/>
  <c r="H2" i="14"/>
  <c r="G28" i="13"/>
  <c r="F28" i="13"/>
  <c r="E28" i="13"/>
  <c r="H26" i="13"/>
  <c r="H28" i="13" s="1"/>
  <c r="G21" i="13"/>
  <c r="F21" i="13"/>
  <c r="E21" i="13"/>
  <c r="H19" i="13"/>
  <c r="H18" i="13"/>
  <c r="H17" i="13"/>
  <c r="H16" i="13"/>
  <c r="G13" i="13"/>
  <c r="F13" i="13"/>
  <c r="E13" i="13"/>
  <c r="H11" i="13"/>
  <c r="H10" i="13"/>
  <c r="H9" i="13"/>
  <c r="H8" i="13"/>
  <c r="H7" i="13"/>
  <c r="H6" i="13"/>
  <c r="H5" i="13"/>
  <c r="H4" i="13"/>
  <c r="H3" i="13"/>
  <c r="H2" i="13"/>
  <c r="G74" i="4"/>
  <c r="F74" i="4"/>
  <c r="E74" i="4"/>
  <c r="H72" i="4"/>
  <c r="H71" i="4"/>
  <c r="H70" i="4"/>
  <c r="H69" i="4"/>
  <c r="G65" i="4"/>
  <c r="F65" i="4"/>
  <c r="E65" i="4"/>
  <c r="H63" i="4"/>
  <c r="H62" i="4"/>
  <c r="H65" i="4" s="1"/>
  <c r="G58" i="4"/>
  <c r="F58" i="4"/>
  <c r="E58" i="4"/>
  <c r="H56" i="4"/>
  <c r="H55" i="4"/>
  <c r="H58" i="4" s="1"/>
  <c r="G51" i="4"/>
  <c r="F51" i="4"/>
  <c r="E51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G25" i="3"/>
  <c r="F25" i="3"/>
  <c r="E25" i="3"/>
  <c r="H23" i="3"/>
  <c r="H25" i="3"/>
  <c r="G18" i="3"/>
  <c r="F18" i="3"/>
  <c r="E18" i="3"/>
  <c r="H16" i="3"/>
  <c r="H18" i="3" s="1"/>
  <c r="G11" i="3"/>
  <c r="F11" i="3"/>
  <c r="E11" i="3"/>
  <c r="H9" i="3"/>
  <c r="H8" i="3"/>
  <c r="H7" i="3"/>
  <c r="H6" i="3"/>
  <c r="H5" i="3"/>
  <c r="H4" i="3"/>
  <c r="H3" i="3"/>
  <c r="H2" i="3"/>
  <c r="G23" i="1"/>
  <c r="F23" i="1"/>
  <c r="E32" i="1"/>
  <c r="G32" i="1"/>
  <c r="F32" i="1"/>
  <c r="H29" i="1"/>
  <c r="H30" i="1"/>
  <c r="H28" i="1"/>
  <c r="E23" i="1"/>
  <c r="H21" i="1"/>
  <c r="H20" i="1"/>
  <c r="H19" i="1"/>
  <c r="H18" i="1"/>
  <c r="H17" i="1"/>
  <c r="H23" i="1" s="1"/>
  <c r="H16" i="1"/>
  <c r="H15" i="1"/>
  <c r="H9" i="1"/>
  <c r="H8" i="1"/>
  <c r="H7" i="1"/>
  <c r="H6" i="1"/>
  <c r="H5" i="1"/>
  <c r="H4" i="1"/>
  <c r="H3" i="1"/>
  <c r="H2" i="1"/>
  <c r="E11" i="1"/>
  <c r="G11" i="1"/>
  <c r="F11" i="1"/>
  <c r="H7" i="15" l="1"/>
  <c r="H7" i="12"/>
  <c r="H32" i="1"/>
  <c r="H51" i="4"/>
  <c r="H74" i="4"/>
  <c r="H21" i="13"/>
  <c r="H14" i="12"/>
  <c r="H24" i="18"/>
  <c r="H24" i="17"/>
  <c r="H11" i="1"/>
  <c r="H11" i="3"/>
  <c r="H13" i="13"/>
  <c r="H6" i="14"/>
</calcChain>
</file>

<file path=xl/sharedStrings.xml><?xml version="1.0" encoding="utf-8"?>
<sst xmlns="http://schemas.openxmlformats.org/spreadsheetml/2006/main" count="1043" uniqueCount="706">
  <si>
    <t>Application Number</t>
  </si>
  <si>
    <t>CDN</t>
  </si>
  <si>
    <t>District Name</t>
  </si>
  <si>
    <t>Wealth/ADA</t>
  </si>
  <si>
    <t>Principal Amount</t>
  </si>
  <si>
    <t>New Money Amount</t>
  </si>
  <si>
    <t>Date Received</t>
  </si>
  <si>
    <t>Refunding Amount</t>
  </si>
  <si>
    <t>03/24/2014</t>
  </si>
  <si>
    <t>2014-03-Richardson ISD-1</t>
  </si>
  <si>
    <t>057916</t>
  </si>
  <si>
    <t>Richardson ISD</t>
  </si>
  <si>
    <t>03/27/2014</t>
  </si>
  <si>
    <t>2014-03-New Caney ISD-1</t>
  </si>
  <si>
    <t>170908</t>
  </si>
  <si>
    <t>New Caney ISD</t>
  </si>
  <si>
    <t>2014-03-Alvarado ISD-1</t>
  </si>
  <si>
    <t>126901</t>
  </si>
  <si>
    <t>Alvarado ISD</t>
  </si>
  <si>
    <t>2014-03-Everman ISD-1</t>
  </si>
  <si>
    <t>220904</t>
  </si>
  <si>
    <t>Everman ISD</t>
  </si>
  <si>
    <t>03/28/2014</t>
  </si>
  <si>
    <t>2014-03-Frisco ISD-1</t>
  </si>
  <si>
    <t>043905</t>
  </si>
  <si>
    <t>Frisco ISD</t>
  </si>
  <si>
    <t>03/31/2014</t>
  </si>
  <si>
    <t>2014-03-Denton ISD-1</t>
  </si>
  <si>
    <t>061901</t>
  </si>
  <si>
    <t>Denton ISD</t>
  </si>
  <si>
    <t>2014-03-Denton ISD-2</t>
  </si>
  <si>
    <t>2014-03-North East ISD-2</t>
  </si>
  <si>
    <t>015910</t>
  </si>
  <si>
    <t>North East ISD</t>
  </si>
  <si>
    <t>2014-03-Eagle Advantage Schools, Inc.-1</t>
  </si>
  <si>
    <t/>
  </si>
  <si>
    <t>Eagle Advantage Schools, Inc.</t>
  </si>
  <si>
    <t>2014-03-Eagle Advantage Schools, Inc.-3</t>
  </si>
  <si>
    <t>2014-03-Lifeschool Of Dallas-1a</t>
  </si>
  <si>
    <t>Lifeschool Of Dallas</t>
  </si>
  <si>
    <t>2014-03-Lifeschool Of Dallas-1b</t>
  </si>
  <si>
    <t>2014-03-Lifeschool Of Dallas-2</t>
  </si>
  <si>
    <t>03/25/2014</t>
  </si>
  <si>
    <t>2014-03-Riverwalk Education Foundation, Inc.-1</t>
  </si>
  <si>
    <t>Riverwalk Education Foundation, Inc.</t>
  </si>
  <si>
    <t>2014-03-Kipp, Inc.-1</t>
  </si>
  <si>
    <t>Kipp, Inc.</t>
  </si>
  <si>
    <t>2014-03-Orenda Education-1</t>
  </si>
  <si>
    <t>Orenda Education</t>
  </si>
  <si>
    <t>2014-03-Orenda Education-2</t>
  </si>
  <si>
    <t>03/26/2014</t>
  </si>
  <si>
    <t>2014-03-Harmony Public Schools-1</t>
  </si>
  <si>
    <t>Harmony Public Schools</t>
  </si>
  <si>
    <t>Charter Schools</t>
  </si>
  <si>
    <t>Issues not recommended for approval; Charter holders were not eligible to be designated as a charter district.</t>
  </si>
  <si>
    <t>04/29/2014</t>
  </si>
  <si>
    <t>2014-04-Clear Creek ISD-1</t>
  </si>
  <si>
    <t>084910</t>
  </si>
  <si>
    <t>Clear Creek ISD</t>
  </si>
  <si>
    <t>$413,050.43</t>
  </si>
  <si>
    <t>2014-04-Coppell ISD-1</t>
  </si>
  <si>
    <t>057922</t>
  </si>
  <si>
    <t>Coppell ISD</t>
  </si>
  <si>
    <t>$663,342.91</t>
  </si>
  <si>
    <t>04/16/2014</t>
  </si>
  <si>
    <t>2014-04-Jarrell ISD-1</t>
  </si>
  <si>
    <t>246907</t>
  </si>
  <si>
    <t>Jarrell ISD</t>
  </si>
  <si>
    <t>$577,388.30</t>
  </si>
  <si>
    <t>04/21/2014</t>
  </si>
  <si>
    <t>2014-04-Kirbyville CISD-1</t>
  </si>
  <si>
    <t>121905</t>
  </si>
  <si>
    <t>Kirbyville CISD</t>
  </si>
  <si>
    <t>$146,030.87</t>
  </si>
  <si>
    <t>04/30/2014</t>
  </si>
  <si>
    <t>2014-04-Laredo ISD-1</t>
  </si>
  <si>
    <t>240901</t>
  </si>
  <si>
    <t>Laredo ISD</t>
  </si>
  <si>
    <t>$96,599.94</t>
  </si>
  <si>
    <t>04/23/2014</t>
  </si>
  <si>
    <t>2014-04-Lufkin ISD-1</t>
  </si>
  <si>
    <t>003903</t>
  </si>
  <si>
    <t>Lufkin ISD</t>
  </si>
  <si>
    <t>$273,286.38</t>
  </si>
  <si>
    <t>2014-04-Midlothian ISD-1</t>
  </si>
  <si>
    <t>070908</t>
  </si>
  <si>
    <t>Midlothian ISD</t>
  </si>
  <si>
    <t>$349,115.50</t>
  </si>
  <si>
    <t>04/17/2014</t>
  </si>
  <si>
    <t>2014-04-Spring Hill ISD-1</t>
  </si>
  <si>
    <t>092907</t>
  </si>
  <si>
    <t>Spring Hill ISD</t>
  </si>
  <si>
    <t>$255,908.07</t>
  </si>
  <si>
    <t>Issues not recommended for approval</t>
  </si>
  <si>
    <t>2014-04-Uplift Education-1</t>
  </si>
  <si>
    <t>Uplift Education</t>
  </si>
  <si>
    <t xml:space="preserve">Application Received but Withdrawn Before Processing </t>
  </si>
  <si>
    <t>2014-04-Harmony Public Schools-1</t>
  </si>
  <si>
    <t>05/28/2014</t>
  </si>
  <si>
    <t>2014-05-Arlington ISD-1</t>
  </si>
  <si>
    <t>220901</t>
  </si>
  <si>
    <t>Arlington ISD</t>
  </si>
  <si>
    <t>$317,189.65</t>
  </si>
  <si>
    <t>05/23/2014</t>
  </si>
  <si>
    <t>2014-05-Caldwell ISD-1</t>
  </si>
  <si>
    <t>026901</t>
  </si>
  <si>
    <t>Caldwell ISD</t>
  </si>
  <si>
    <t>$460,668.02</t>
  </si>
  <si>
    <t>2014-05-Cameron ISD-1</t>
  </si>
  <si>
    <t>166901</t>
  </si>
  <si>
    <t>Cameron ISD</t>
  </si>
  <si>
    <t>$189,708.22</t>
  </si>
  <si>
    <t>2014-05-Clifton ISD-1</t>
  </si>
  <si>
    <t>018901</t>
  </si>
  <si>
    <t>Clifton ISD</t>
  </si>
  <si>
    <t>$479,289.79</t>
  </si>
  <si>
    <t>05/13/2014</t>
  </si>
  <si>
    <t>2014-05-Cross Roads ISD-1</t>
  </si>
  <si>
    <t>107904</t>
  </si>
  <si>
    <t>Cross Roads ISD</t>
  </si>
  <si>
    <t>$497,692.68</t>
  </si>
  <si>
    <t>05/21/2014</t>
  </si>
  <si>
    <t>2014-05-Dickinson ISD-1</t>
  </si>
  <si>
    <t>084901</t>
  </si>
  <si>
    <t>Dickinson ISD</t>
  </si>
  <si>
    <t>$264,453.70</t>
  </si>
  <si>
    <t>05/26/2014</t>
  </si>
  <si>
    <t>2014-05-Dodd City ISD-1</t>
  </si>
  <si>
    <t>074904</t>
  </si>
  <si>
    <t>Dodd City ISD</t>
  </si>
  <si>
    <t>$123,468.18</t>
  </si>
  <si>
    <t>2014-05-Dripping Springs ISD-1</t>
  </si>
  <si>
    <t>105904</t>
  </si>
  <si>
    <t>Dripping Springs ISD</t>
  </si>
  <si>
    <t>$557,175.96</t>
  </si>
  <si>
    <t>05/29/2014</t>
  </si>
  <si>
    <t>2014-05-Electra ISD-1</t>
  </si>
  <si>
    <t>243902</t>
  </si>
  <si>
    <t>Electra ISD</t>
  </si>
  <si>
    <t>$563,846.53</t>
  </si>
  <si>
    <t>05/22/2014</t>
  </si>
  <si>
    <t>2014-05-Eula ISD-1</t>
  </si>
  <si>
    <t>030906</t>
  </si>
  <si>
    <t>Eula ISD</t>
  </si>
  <si>
    <t>$614,102.03</t>
  </si>
  <si>
    <t>2014-05-Ezzell ISD-1</t>
  </si>
  <si>
    <t>143906</t>
  </si>
  <si>
    <t>Ezzell ISD</t>
  </si>
  <si>
    <t>$1,589,451.94</t>
  </si>
  <si>
    <t>2014-05-Frenship ISD-1</t>
  </si>
  <si>
    <t>152907</t>
  </si>
  <si>
    <t>Frenship ISD</t>
  </si>
  <si>
    <t>$314,708.40</t>
  </si>
  <si>
    <t>2014-05-Greenville ISD-1</t>
  </si>
  <si>
    <t>116905</t>
  </si>
  <si>
    <t>Greenville ISD</t>
  </si>
  <si>
    <t>$358,791.21</t>
  </si>
  <si>
    <t>05/27/2014</t>
  </si>
  <si>
    <t>2014-05-Hallettsville ISD-1</t>
  </si>
  <si>
    <t>143901</t>
  </si>
  <si>
    <t>Hallettsville ISD</t>
  </si>
  <si>
    <t>$592,539.30</t>
  </si>
  <si>
    <t>2014-05-Hardin ISD-1</t>
  </si>
  <si>
    <t>146904</t>
  </si>
  <si>
    <t>Hardin ISD</t>
  </si>
  <si>
    <t>$240,732.22</t>
  </si>
  <si>
    <t>2014-05-Hartley ISD-1</t>
  </si>
  <si>
    <t>103902</t>
  </si>
  <si>
    <t>Hartley ISD</t>
  </si>
  <si>
    <t>$837,158.66</t>
  </si>
  <si>
    <t>05/30/2014</t>
  </si>
  <si>
    <t>2014-05-Hunt ISD-1</t>
  </si>
  <si>
    <t>133902</t>
  </si>
  <si>
    <t>Hunt ISD</t>
  </si>
  <si>
    <t>$1,884,577.95</t>
  </si>
  <si>
    <t>2014-05-Jim Hogg Co ISD-1</t>
  </si>
  <si>
    <t>124901</t>
  </si>
  <si>
    <t>Jim Hogg Co ISD</t>
  </si>
  <si>
    <t>$405,171.09</t>
  </si>
  <si>
    <t>2014-05-Karnes City ISD-1</t>
  </si>
  <si>
    <t>128901</t>
  </si>
  <si>
    <t>Karnes City ISD</t>
  </si>
  <si>
    <t>$563,828.45</t>
  </si>
  <si>
    <t>2014-05-La Porte ISD-1</t>
  </si>
  <si>
    <t>101916</t>
  </si>
  <si>
    <t>La Porte ISD</t>
  </si>
  <si>
    <t>$851,313.24</t>
  </si>
  <si>
    <t>2014-05-Lockhart ISD-1</t>
  </si>
  <si>
    <t>028902</t>
  </si>
  <si>
    <t>Lockhart ISD</t>
  </si>
  <si>
    <t>$204,069.12</t>
  </si>
  <si>
    <t>2014-05-Lometa ISD-1</t>
  </si>
  <si>
    <t>141902</t>
  </si>
  <si>
    <t>Lometa ISD</t>
  </si>
  <si>
    <t>$312,030.73</t>
  </si>
  <si>
    <t>2014-05-Lorena ISD-1</t>
  </si>
  <si>
    <t>161907</t>
  </si>
  <si>
    <t>Lorena ISD</t>
  </si>
  <si>
    <t>$242,622.48</t>
  </si>
  <si>
    <t>2014-05-Lovejoy ISD-1</t>
  </si>
  <si>
    <t>043919</t>
  </si>
  <si>
    <t>Lovejoy ISD</t>
  </si>
  <si>
    <t>$376,311.37</t>
  </si>
  <si>
    <t>2014-05-Lubbock-Cooper ISD-1</t>
  </si>
  <si>
    <t>152906</t>
  </si>
  <si>
    <t>Lubbock-Cooper ISD</t>
  </si>
  <si>
    <t>$337,797.94</t>
  </si>
  <si>
    <t>2014-05-Marble Falls ISD-1</t>
  </si>
  <si>
    <t>027904</t>
  </si>
  <si>
    <t>Marble Falls ISD</t>
  </si>
  <si>
    <t>$755,121.84</t>
  </si>
  <si>
    <t>2014-05-Miami ISD-1</t>
  </si>
  <si>
    <t>197902</t>
  </si>
  <si>
    <t>Miami ISD</t>
  </si>
  <si>
    <t>$3,291,860.09</t>
  </si>
  <si>
    <t>2014-05-Mount Vernon ISD-1</t>
  </si>
  <si>
    <t>080901</t>
  </si>
  <si>
    <t>Mount Vernon ISD</t>
  </si>
  <si>
    <t>$580,973.23</t>
  </si>
  <si>
    <t>2014-05-Nixon-Smiley CISD-1</t>
  </si>
  <si>
    <t>089903</t>
  </si>
  <si>
    <t>Nixon-Smiley CISD</t>
  </si>
  <si>
    <t>$200,325.54</t>
  </si>
  <si>
    <t>05/16/2014</t>
  </si>
  <si>
    <t>2014-05-North Hopkins ISD-1</t>
  </si>
  <si>
    <t>112906</t>
  </si>
  <si>
    <t>North Hopkins ISD</t>
  </si>
  <si>
    <t>$222,556.81</t>
  </si>
  <si>
    <t>2014-05-North Zulch ISD-1</t>
  </si>
  <si>
    <t>154903</t>
  </si>
  <si>
    <t>North Zulch ISD</t>
  </si>
  <si>
    <t>$583,502.05</t>
  </si>
  <si>
    <t>2014-05-O'Donnell ISD-1</t>
  </si>
  <si>
    <t>153903</t>
  </si>
  <si>
    <t>O'Donnell ISD</t>
  </si>
  <si>
    <t>$326,271.15</t>
  </si>
  <si>
    <t>2014-05-Onalaska ISD-1</t>
  </si>
  <si>
    <t>187910</t>
  </si>
  <si>
    <t>Onalaska ISD</t>
  </si>
  <si>
    <t>$480,785.78</t>
  </si>
  <si>
    <t>2014-05-Peaster ISD-1</t>
  </si>
  <si>
    <t>184908</t>
  </si>
  <si>
    <t>Peaster ISD</t>
  </si>
  <si>
    <t>$258,139.32</t>
  </si>
  <si>
    <t>2014-05-Peaster ISD-2</t>
  </si>
  <si>
    <t>2014-05-Pflugerville ISD-1</t>
  </si>
  <si>
    <t>227904</t>
  </si>
  <si>
    <t>Pflugerville ISD</t>
  </si>
  <si>
    <t>$301,670.12</t>
  </si>
  <si>
    <t>2014-05-Pflugerville ISD-3</t>
  </si>
  <si>
    <t>2014-05-Robinson ISD-1</t>
  </si>
  <si>
    <t>161922</t>
  </si>
  <si>
    <t>Robinson ISD</t>
  </si>
  <si>
    <t>$219,264.28</t>
  </si>
  <si>
    <t>2014-05-Runge ISD-1</t>
  </si>
  <si>
    <t>128903</t>
  </si>
  <si>
    <t>Runge ISD</t>
  </si>
  <si>
    <t>$344,949.11</t>
  </si>
  <si>
    <t>2014-05-San Antonio ISD-1</t>
  </si>
  <si>
    <t>015907</t>
  </si>
  <si>
    <t>San Antonio ISD</t>
  </si>
  <si>
    <t>$239,837.52</t>
  </si>
  <si>
    <t>2014-05-Sands CISD-1</t>
  </si>
  <si>
    <t>058909</t>
  </si>
  <si>
    <t>Sands CISD</t>
  </si>
  <si>
    <t>$2,799,731.30</t>
  </si>
  <si>
    <t>2014-05-Sanford-Fritch ISD-1</t>
  </si>
  <si>
    <t>117903</t>
  </si>
  <si>
    <t>Sanford-Fritch ISD</t>
  </si>
  <si>
    <t>$208,700.55</t>
  </si>
  <si>
    <t>2014-05-Schertz-Cibolo-Universal City ISD-1</t>
  </si>
  <si>
    <t>094902</t>
  </si>
  <si>
    <t>Schertz-Cibolo-Universal City ISD</t>
  </si>
  <si>
    <t>$263,638.78</t>
  </si>
  <si>
    <t>2014-05-Slocum ISD-1</t>
  </si>
  <si>
    <t>001909</t>
  </si>
  <si>
    <t>Slocum ISD</t>
  </si>
  <si>
    <t>$273,433.40</t>
  </si>
  <si>
    <t>05/14/2014</t>
  </si>
  <si>
    <t>2014-05-Southwest ISD-1</t>
  </si>
  <si>
    <t>015912</t>
  </si>
  <si>
    <t>Southwest ISD</t>
  </si>
  <si>
    <t>$118,700.64</t>
  </si>
  <si>
    <t>2014-05-Stanton ISD-1</t>
  </si>
  <si>
    <t>156902</t>
  </si>
  <si>
    <t>Stanton ISD</t>
  </si>
  <si>
    <t>$1,328,016.30</t>
  </si>
  <si>
    <t>2014-05-Sweeny ISD-1</t>
  </si>
  <si>
    <t>020906</t>
  </si>
  <si>
    <t>Sweeny ISD</t>
  </si>
  <si>
    <t>$713,213.84</t>
  </si>
  <si>
    <t>2014-05-United ISD-1</t>
  </si>
  <si>
    <t>240903</t>
  </si>
  <si>
    <t>United ISD</t>
  </si>
  <si>
    <t>$262,381.32</t>
  </si>
  <si>
    <t>2014-05-Harmony Public Schools-1</t>
  </si>
  <si>
    <t>2014-05-Idea Academy, Inc.-1</t>
  </si>
  <si>
    <t>Idea Academy, Inc.</t>
  </si>
  <si>
    <t>2014-05-Leakey ISD-1</t>
  </si>
  <si>
    <t>193902</t>
  </si>
  <si>
    <t>Leakey ISD</t>
  </si>
  <si>
    <t>$1,161,777.02</t>
  </si>
  <si>
    <t>2014-05-Normangee ISD-1</t>
  </si>
  <si>
    <t>145906</t>
  </si>
  <si>
    <t>Normangee ISD</t>
  </si>
  <si>
    <t>$873,162.92</t>
  </si>
  <si>
    <t xml:space="preserve">Applications Received but Withdrawn Before Processing </t>
  </si>
  <si>
    <t>2014-05-Princeton ISD-1</t>
  </si>
  <si>
    <t>043911</t>
  </si>
  <si>
    <t>Princeton ISD</t>
  </si>
  <si>
    <t>$148,284.51</t>
  </si>
  <si>
    <t>2014-05-Prosper ISD-1</t>
  </si>
  <si>
    <t>043912</t>
  </si>
  <si>
    <t>Prosper ISD</t>
  </si>
  <si>
    <t>$333,701.60</t>
  </si>
  <si>
    <t>2014-05-Snyder CISD-1</t>
  </si>
  <si>
    <t>208902</t>
  </si>
  <si>
    <t>Snyder CISD</t>
  </si>
  <si>
    <t>$918,198.42</t>
  </si>
  <si>
    <t>2014-05-Harmony Public Schools-2</t>
  </si>
  <si>
    <t xml:space="preserve"> </t>
  </si>
  <si>
    <t>06/18/2014</t>
  </si>
  <si>
    <t>2014-06-Argyle ISD-1</t>
  </si>
  <si>
    <t>061910</t>
  </si>
  <si>
    <t>Argyle ISD</t>
  </si>
  <si>
    <t>$616,521.03</t>
  </si>
  <si>
    <t>06/24/2014</t>
  </si>
  <si>
    <t>2014-06-Austin ISD-1</t>
  </si>
  <si>
    <t>227901</t>
  </si>
  <si>
    <t>Austin ISD</t>
  </si>
  <si>
    <t>$747,444.62</t>
  </si>
  <si>
    <t>06/10/2014</t>
  </si>
  <si>
    <t>2014-06-Centerville ISD-1</t>
  </si>
  <si>
    <t>145902</t>
  </si>
  <si>
    <t>Centerville ISD</t>
  </si>
  <si>
    <t>$469,473.11</t>
  </si>
  <si>
    <t>05/31/2014</t>
  </si>
  <si>
    <t>2014-05-Falls City ISD-1</t>
  </si>
  <si>
    <t>128904</t>
  </si>
  <si>
    <t>Falls City ISD</t>
  </si>
  <si>
    <t>$364,952.93</t>
  </si>
  <si>
    <t>06/30/2014</t>
  </si>
  <si>
    <t>2014-06-Gladewater ISD-1</t>
  </si>
  <si>
    <t>092901</t>
  </si>
  <si>
    <t>Gladewater ISD</t>
  </si>
  <si>
    <t>$280,387.53</t>
  </si>
  <si>
    <t>06/11/2014</t>
  </si>
  <si>
    <t>2014-06-Hays CISD-1</t>
  </si>
  <si>
    <t>105906</t>
  </si>
  <si>
    <t>Hays CISD</t>
  </si>
  <si>
    <t>$234,941.16</t>
  </si>
  <si>
    <t>06/26/2014</t>
  </si>
  <si>
    <t>2014-06-Houston ISD-1</t>
  </si>
  <si>
    <t>101912</t>
  </si>
  <si>
    <t>Houston ISD</t>
  </si>
  <si>
    <t>$581,603.03</t>
  </si>
  <si>
    <t>2014-06-Houston ISD-2</t>
  </si>
  <si>
    <t>2014-05-Ingram ISD-1</t>
  </si>
  <si>
    <t>133904</t>
  </si>
  <si>
    <t>Ingram ISD</t>
  </si>
  <si>
    <t>$533,642.85</t>
  </si>
  <si>
    <t>2014-05-Ingram ISD-2</t>
  </si>
  <si>
    <t>2014-06-Llano ISD-1</t>
  </si>
  <si>
    <t>150901</t>
  </si>
  <si>
    <t>Llano ISD</t>
  </si>
  <si>
    <t>$1,733,124.63</t>
  </si>
  <si>
    <t>2014-06-Manor ISD-1</t>
  </si>
  <si>
    <t>227907</t>
  </si>
  <si>
    <t>Manor ISD</t>
  </si>
  <si>
    <t>$301,197.80</t>
  </si>
  <si>
    <t>2014-06-Normangee ISD-1</t>
  </si>
  <si>
    <t>2014-06-Northwest ISD-1</t>
  </si>
  <si>
    <t>061911</t>
  </si>
  <si>
    <t>Northwest ISD</t>
  </si>
  <si>
    <t>$563,312.38</t>
  </si>
  <si>
    <t>2014-06-Princeton ISD-1</t>
  </si>
  <si>
    <t>2014-06-Schertz-Cibolo-Univ City ISD-1</t>
  </si>
  <si>
    <t>Schertz-Cibolo-Univ City ISD</t>
  </si>
  <si>
    <t>2014-06-Snyder CISD-1</t>
  </si>
  <si>
    <t>06/27/2014</t>
  </si>
  <si>
    <t>2014-06-Whiteface CISD-1</t>
  </si>
  <si>
    <t>040902</t>
  </si>
  <si>
    <t>Whiteface CISD</t>
  </si>
  <si>
    <t>$3,687,648.10</t>
  </si>
  <si>
    <t>06/25/2014</t>
  </si>
  <si>
    <t>2014-06-Harmony Public Schools-1</t>
  </si>
  <si>
    <t>2014-06-Trinity Basin Preparatory Inc.-1</t>
  </si>
  <si>
    <t>Trinity Basin Preparatory Inc.</t>
  </si>
  <si>
    <t>2014-06-Trinity Basin Preparatory Inc.-2</t>
  </si>
  <si>
    <t>07/18/2014</t>
  </si>
  <si>
    <t>2014-07-Cuero ISD-1</t>
  </si>
  <si>
    <t>062901</t>
  </si>
  <si>
    <t>Cuero ISD</t>
  </si>
  <si>
    <t>07/29/2014</t>
  </si>
  <si>
    <t>2014-07-Evadale ISD-1</t>
  </si>
  <si>
    <t>121906</t>
  </si>
  <si>
    <t>Evadale ISD</t>
  </si>
  <si>
    <t>07/31/2014</t>
  </si>
  <si>
    <t>2014-07-Lubbock ISD-1</t>
  </si>
  <si>
    <t>152901</t>
  </si>
  <si>
    <t>Lubbock ISD</t>
  </si>
  <si>
    <t>07/28/2014</t>
  </si>
  <si>
    <t>2014-07-Pearland ISD-1</t>
  </si>
  <si>
    <t>020908</t>
  </si>
  <si>
    <t>Pearland ISD</t>
  </si>
  <si>
    <t>2014-07-Kipp Austin Public Schools, Inc.-1</t>
  </si>
  <si>
    <t>Kipp Austin Public Schools, Inc.</t>
  </si>
  <si>
    <t>2014-07-Kipp Austin Public Schools, Inc.-2</t>
  </si>
  <si>
    <t>08/29/2014</t>
  </si>
  <si>
    <t>2014-08-Aldine ISD-1</t>
  </si>
  <si>
    <t>101902</t>
  </si>
  <si>
    <t>Aldine ISD</t>
  </si>
  <si>
    <t>08/27/2014</t>
  </si>
  <si>
    <t>2014-08-Conroe ISD-1</t>
  </si>
  <si>
    <t>170902</t>
  </si>
  <si>
    <t>Conroe ISD</t>
  </si>
  <si>
    <t>2014-08-Cypress-Fairbanks ISD-1</t>
  </si>
  <si>
    <t>101907</t>
  </si>
  <si>
    <t>Cypress-Fairbanks ISD</t>
  </si>
  <si>
    <t>2014-08-Frisco ISD-1</t>
  </si>
  <si>
    <t>08/21/2014</t>
  </si>
  <si>
    <t>2014-08-Hitchcock ISD-1</t>
  </si>
  <si>
    <t>084908</t>
  </si>
  <si>
    <t>Hitchcock ISD</t>
  </si>
  <si>
    <t>2014-08-Leander ISD-1</t>
  </si>
  <si>
    <t>246913</t>
  </si>
  <si>
    <t>Leander ISD</t>
  </si>
  <si>
    <t>08/28/2014</t>
  </si>
  <si>
    <t>2014-08-Lewisville ISD-1</t>
  </si>
  <si>
    <t>061902</t>
  </si>
  <si>
    <t>Lewisville ISD</t>
  </si>
  <si>
    <t>2014-08-Mansfield ISD-1</t>
  </si>
  <si>
    <t>220908</t>
  </si>
  <si>
    <t>Mansfield ISD</t>
  </si>
  <si>
    <t>08/26/2014</t>
  </si>
  <si>
    <t>2014-08-McKinney ISD-1</t>
  </si>
  <si>
    <t>043907</t>
  </si>
  <si>
    <t>McKinney ISD</t>
  </si>
  <si>
    <t>2014-08-Rogers ISD-1</t>
  </si>
  <si>
    <t>014907</t>
  </si>
  <si>
    <t>Rogers ISD</t>
  </si>
  <si>
    <t>2014-08-Odyssey 2020 Academy, Inc.-1</t>
  </si>
  <si>
    <t>Odyssey 2020 Academy, Inc.</t>
  </si>
  <si>
    <t>2014-08-Orenda Education-1</t>
  </si>
  <si>
    <t>2014-08-Orenda Education-2</t>
  </si>
  <si>
    <t>2014-08-Responsive Education Solutions-1</t>
  </si>
  <si>
    <t>Responsive Education Solutions</t>
  </si>
  <si>
    <t>Issues not recommended for approval; Charter holder was not eligible to be designated as a charter district</t>
  </si>
  <si>
    <t>2014-08-Arlington Classics Academy-1</t>
  </si>
  <si>
    <t>Arlington Classics Academy</t>
  </si>
  <si>
    <t>09/25/2014</t>
  </si>
  <si>
    <t>2014-09-Alvin ISD-1</t>
  </si>
  <si>
    <t>020901</t>
  </si>
  <si>
    <t>Alvin ISD</t>
  </si>
  <si>
    <t>$198,449.18</t>
  </si>
  <si>
    <t>09/26/2014</t>
  </si>
  <si>
    <t>2014-09-Crosby ISD-1</t>
  </si>
  <si>
    <t>101906</t>
  </si>
  <si>
    <t>Crosby ISD</t>
  </si>
  <si>
    <t>$258,964.74</t>
  </si>
  <si>
    <t>09/30/2014</t>
  </si>
  <si>
    <t>2014-09-Spring Branch ISD-1</t>
  </si>
  <si>
    <t>101920</t>
  </si>
  <si>
    <t>Spring Branch ISD</t>
  </si>
  <si>
    <t>$604,681.50</t>
  </si>
  <si>
    <t>09/29/2014</t>
  </si>
  <si>
    <t>2014-09-Orenda Education-1</t>
  </si>
  <si>
    <t>2014-09-Orenda Education-2</t>
  </si>
  <si>
    <t>10/27/2014</t>
  </si>
  <si>
    <t>2014-10-Bushland ISD-1</t>
  </si>
  <si>
    <t>188904</t>
  </si>
  <si>
    <t>Bushland ISD</t>
  </si>
  <si>
    <t>$629,369.40</t>
  </si>
  <si>
    <t>10/07/2014</t>
  </si>
  <si>
    <t>2014-10-Everman ISD-1</t>
  </si>
  <si>
    <t>$210,643.22</t>
  </si>
  <si>
    <t>10/30/2014</t>
  </si>
  <si>
    <t>2014-10-Frenship ISD-1</t>
  </si>
  <si>
    <t>10/28/2014</t>
  </si>
  <si>
    <t>2014-10-Merkel ISD-1</t>
  </si>
  <si>
    <t>221904</t>
  </si>
  <si>
    <t>Merkel ISD</t>
  </si>
  <si>
    <t>$326,264.75</t>
  </si>
  <si>
    <t>NONE</t>
  </si>
  <si>
    <t>11/21/2014</t>
  </si>
  <si>
    <t>2014-11-Abernathy ISD-1</t>
  </si>
  <si>
    <t>095901</t>
  </si>
  <si>
    <t>Abernathy ISD</t>
  </si>
  <si>
    <t>11/23/2014</t>
  </si>
  <si>
    <t>2014-11-Amarillo ISD-1</t>
  </si>
  <si>
    <t>188901</t>
  </si>
  <si>
    <t>Amarillo ISD</t>
  </si>
  <si>
    <t>2014-11-Andrews ISD-1</t>
  </si>
  <si>
    <t>002901</t>
  </si>
  <si>
    <t>Andrews ISD</t>
  </si>
  <si>
    <t>2014-11-Arp ISD-1</t>
  </si>
  <si>
    <t>212901</t>
  </si>
  <si>
    <t>Arp ISD</t>
  </si>
  <si>
    <t>11/14/2014</t>
  </si>
  <si>
    <t>2014-11-Coolidge ISD-1</t>
  </si>
  <si>
    <t>147901</t>
  </si>
  <si>
    <t>Coolidge ISD</t>
  </si>
  <si>
    <t>11/20/2014</t>
  </si>
  <si>
    <t>2014-11-Corsicana ISD-1</t>
  </si>
  <si>
    <t>175903</t>
  </si>
  <si>
    <t>Corsicana ISD</t>
  </si>
  <si>
    <t>11/26/2014</t>
  </si>
  <si>
    <t>2014-11-Crane ISD-1</t>
  </si>
  <si>
    <t>052901</t>
  </si>
  <si>
    <t>Crane ISD</t>
  </si>
  <si>
    <t>11/19/2014</t>
  </si>
  <si>
    <t>2014-11-Crockett Co Cons CSD-1</t>
  </si>
  <si>
    <t>053001</t>
  </si>
  <si>
    <t>Crockett Co Cons CSD</t>
  </si>
  <si>
    <t>11/06/2014</t>
  </si>
  <si>
    <t>2014-11-Dayton ISD-1</t>
  </si>
  <si>
    <t>146902</t>
  </si>
  <si>
    <t>Dayton ISD</t>
  </si>
  <si>
    <t>2014-11-Del Valle ISD-1</t>
  </si>
  <si>
    <t>227910</t>
  </si>
  <si>
    <t>Del Valle ISD</t>
  </si>
  <si>
    <t>2014-11-El Campo ISD-1</t>
  </si>
  <si>
    <t>241903</t>
  </si>
  <si>
    <t>El Campo ISD</t>
  </si>
  <si>
    <t>2014-11-Grandfalls-Royalty ISD-1</t>
  </si>
  <si>
    <t>238904</t>
  </si>
  <si>
    <t>Grandfalls-Royalty ISD</t>
  </si>
  <si>
    <t>11/25/2014</t>
  </si>
  <si>
    <t>2014-11-Hutto ISD-1</t>
  </si>
  <si>
    <t>246906</t>
  </si>
  <si>
    <t>Hutto ISD</t>
  </si>
  <si>
    <t>2014-11-Ingram ISD-1</t>
  </si>
  <si>
    <t>2014-11-Katy ISD-3</t>
  </si>
  <si>
    <t>101914</t>
  </si>
  <si>
    <t>Katy ISD</t>
  </si>
  <si>
    <t>2014-11-Keller ISD-1</t>
  </si>
  <si>
    <t>220907</t>
  </si>
  <si>
    <t>Keller ISD</t>
  </si>
  <si>
    <t>2014-11-Klein ISD-1</t>
  </si>
  <si>
    <t>101915</t>
  </si>
  <si>
    <t>Klein ISD</t>
  </si>
  <si>
    <t>2014-11-Melissa ISD-1</t>
  </si>
  <si>
    <t>043908</t>
  </si>
  <si>
    <t>Melissa ISD</t>
  </si>
  <si>
    <t>2014-11-Mercedes ISD-1</t>
  </si>
  <si>
    <t>108907</t>
  </si>
  <si>
    <t>Mercedes ISD</t>
  </si>
  <si>
    <t>11/24/2014</t>
  </si>
  <si>
    <t>2014-11-Pasadena ISD-1</t>
  </si>
  <si>
    <t>101917</t>
  </si>
  <si>
    <t>Pasadena ISD</t>
  </si>
  <si>
    <t>2014-11-Pasadena ISD-2</t>
  </si>
  <si>
    <t>2014-11-Port Arthur ISD-1</t>
  </si>
  <si>
    <t>123907</t>
  </si>
  <si>
    <t>Port Arthur ISD</t>
  </si>
  <si>
    <t>11/07/2014</t>
  </si>
  <si>
    <t>2014-11-Spring Hill ISD-1</t>
  </si>
  <si>
    <t>2014-11-Texarkana ISD-1</t>
  </si>
  <si>
    <t>019907</t>
  </si>
  <si>
    <t>Texarkana ISD</t>
  </si>
  <si>
    <t>2014-11-Van Alstyne ISD-1</t>
  </si>
  <si>
    <t>091908</t>
  </si>
  <si>
    <t>Van Alstyne ISD</t>
  </si>
  <si>
    <t>2014-11-White Deer ISD-1</t>
  </si>
  <si>
    <t>033904</t>
  </si>
  <si>
    <t>White Deer ISD</t>
  </si>
  <si>
    <t>2014-11-Wildorado ISD-1</t>
  </si>
  <si>
    <t>180904</t>
  </si>
  <si>
    <t>Wildorado ISD</t>
  </si>
  <si>
    <t>2014-11-Kipp, Inc.-1</t>
  </si>
  <si>
    <t>12/18/2014</t>
  </si>
  <si>
    <t>2014-12-Aldine ISD-1</t>
  </si>
  <si>
    <t>$211,404.69</t>
  </si>
  <si>
    <t>12/16/2014</t>
  </si>
  <si>
    <t>2014-12-Archer City ISD-1</t>
  </si>
  <si>
    <t>005901</t>
  </si>
  <si>
    <t>Archer City ISD</t>
  </si>
  <si>
    <t>$396,042.03</t>
  </si>
  <si>
    <t>2014-12-Archer City ISD-2</t>
  </si>
  <si>
    <t>12/22/2014</t>
  </si>
  <si>
    <t>2014-12-Birdville ISD-1</t>
  </si>
  <si>
    <t>220902</t>
  </si>
  <si>
    <t>Birdville ISD</t>
  </si>
  <si>
    <t>$296,396.35</t>
  </si>
  <si>
    <t>12/17/2014</t>
  </si>
  <si>
    <t>2014-12-Bryan ISD-1</t>
  </si>
  <si>
    <t>021902</t>
  </si>
  <si>
    <t>Bryan ISD</t>
  </si>
  <si>
    <t>$344,139.08</t>
  </si>
  <si>
    <t>12/03/2014</t>
  </si>
  <si>
    <t>2014-12-Burnet CISD-1</t>
  </si>
  <si>
    <t>027903</t>
  </si>
  <si>
    <t>Burnet CISD</t>
  </si>
  <si>
    <t>$568,075.80</t>
  </si>
  <si>
    <t>2014-12-Corpus Christi ISD-1</t>
  </si>
  <si>
    <t>178904</t>
  </si>
  <si>
    <t>Corpus Christi ISD</t>
  </si>
  <si>
    <t>$308,541.98</t>
  </si>
  <si>
    <t>2014-12-Ferris ISD-1</t>
  </si>
  <si>
    <t>070905</t>
  </si>
  <si>
    <t>Ferris ISD</t>
  </si>
  <si>
    <t>$136,918.51</t>
  </si>
  <si>
    <t>12/15/2014</t>
  </si>
  <si>
    <t>2014-12-George West ISD-1</t>
  </si>
  <si>
    <t>149901</t>
  </si>
  <si>
    <t>George West ISD</t>
  </si>
  <si>
    <t>$508,623.11</t>
  </si>
  <si>
    <t>2014-12-Jim Hogg Co ISD-1</t>
  </si>
  <si>
    <t>12/29/2014</t>
  </si>
  <si>
    <t>2014-12-Kaufman ISD-1</t>
  </si>
  <si>
    <t>129903</t>
  </si>
  <si>
    <t>Kaufman ISD</t>
  </si>
  <si>
    <t>$169,204.39</t>
  </si>
  <si>
    <t>12/12/2014</t>
  </si>
  <si>
    <t>2014-12-McMullen Co ISD-1</t>
  </si>
  <si>
    <t>162904</t>
  </si>
  <si>
    <t>McMullen Co ISD</t>
  </si>
  <si>
    <t>$2,661,785.41</t>
  </si>
  <si>
    <t>2014-12-Richland Springs ISD-1</t>
  </si>
  <si>
    <t>206902</t>
  </si>
  <si>
    <t>Richland Springs ISD</t>
  </si>
  <si>
    <t>$455,499.19</t>
  </si>
  <si>
    <t>2014-12-Round Rock ISD-1</t>
  </si>
  <si>
    <t>246909</t>
  </si>
  <si>
    <t>Round Rock ISD</t>
  </si>
  <si>
    <t>$460,058.32</t>
  </si>
  <si>
    <t>2014-12-Round Rock ISD-2</t>
  </si>
  <si>
    <t>12/19/2014</t>
  </si>
  <si>
    <t>2014-12-Sunnyvale ISD-1</t>
  </si>
  <si>
    <t>057919</t>
  </si>
  <si>
    <t>Sunnyvale ISD</t>
  </si>
  <si>
    <t>$601,262.05</t>
  </si>
  <si>
    <t>2014-12-Three Rivers ISD-1</t>
  </si>
  <si>
    <t>149902</t>
  </si>
  <si>
    <t>Three Rivers ISD</t>
  </si>
  <si>
    <t>$1,276,774.62</t>
  </si>
  <si>
    <t>2014-12-Valley View ISD-1</t>
  </si>
  <si>
    <t>049903</t>
  </si>
  <si>
    <t>Valley View ISD</t>
  </si>
  <si>
    <t>$320,508.24</t>
  </si>
  <si>
    <t>2014-12-White Deer ISD-1</t>
  </si>
  <si>
    <t>$944,120.83</t>
  </si>
  <si>
    <t>2014-12-Wylie ISD-1</t>
  </si>
  <si>
    <t>043914</t>
  </si>
  <si>
    <t>Wylie ISD</t>
  </si>
  <si>
    <t>$240,364.95</t>
  </si>
  <si>
    <t>2014-12-Wylie ISD-2</t>
  </si>
  <si>
    <t>2014-12-Responsive Education Solutions</t>
  </si>
  <si>
    <t>Responsive Ed Solutions</t>
  </si>
  <si>
    <t>01/28/2015</t>
  </si>
  <si>
    <t>2015-01-Austwell-Tivoli ISD-1</t>
  </si>
  <si>
    <t>196901</t>
  </si>
  <si>
    <t>Austwell-Tivoli ISD</t>
  </si>
  <si>
    <t>$3,009,804.79</t>
  </si>
  <si>
    <t>01/23/2015</t>
  </si>
  <si>
    <t>2015-01-Birdville ISD-2</t>
  </si>
  <si>
    <t>01/30/2015</t>
  </si>
  <si>
    <t>2015-01-Clear Creek ISD-1</t>
  </si>
  <si>
    <t>01/27/2015</t>
  </si>
  <si>
    <t>2015-01-Fabens ISD-1</t>
  </si>
  <si>
    <t>071903</t>
  </si>
  <si>
    <t>Fabens ISD</t>
  </si>
  <si>
    <t>$65,132.22</t>
  </si>
  <si>
    <t>2015-01-Garland ISD-1</t>
  </si>
  <si>
    <t>057909</t>
  </si>
  <si>
    <t>Garland ISD</t>
  </si>
  <si>
    <t>$238,008.47</t>
  </si>
  <si>
    <t>2015-01-Goose Creek CISD-1</t>
  </si>
  <si>
    <t>101911</t>
  </si>
  <si>
    <t>Goose Creek CISD</t>
  </si>
  <si>
    <t>$407,513.68</t>
  </si>
  <si>
    <t>01/08/2015</t>
  </si>
  <si>
    <t>2015-01-Houston ISD-1</t>
  </si>
  <si>
    <t>01/16/2015</t>
  </si>
  <si>
    <t>2015-01-Jim Ned CISD-1</t>
  </si>
  <si>
    <t>221911</t>
  </si>
  <si>
    <t>Jim Ned CISD</t>
  </si>
  <si>
    <t>$377,543.57</t>
  </si>
  <si>
    <t>2015-01-La Porte ISD-1</t>
  </si>
  <si>
    <t>2015-01-Lexington ISD-1</t>
  </si>
  <si>
    <t>144902</t>
  </si>
  <si>
    <t>Lexington ISD</t>
  </si>
  <si>
    <t>$363,917.52</t>
  </si>
  <si>
    <t>2015-01-Mesquite ISD-1</t>
  </si>
  <si>
    <t>057914</t>
  </si>
  <si>
    <t>Mesquite ISD</t>
  </si>
  <si>
    <t>$158,283.15</t>
  </si>
  <si>
    <t>01/19/2015</t>
  </si>
  <si>
    <t>2015-01-Tomball ISD-1</t>
  </si>
  <si>
    <t>101921</t>
  </si>
  <si>
    <t>Tomball ISD</t>
  </si>
  <si>
    <t>$477,043.55</t>
  </si>
  <si>
    <t>01/14/2015</t>
  </si>
  <si>
    <t>2015-01-Whiteface CISD-1</t>
  </si>
  <si>
    <t>Charter Schools Recommended for Approval</t>
  </si>
  <si>
    <t>01/29/2015</t>
  </si>
  <si>
    <t>2015-01-Kipp Austin Public Schools, Inc.-1</t>
  </si>
  <si>
    <t>Kipp Austin Public Schools</t>
  </si>
  <si>
    <t>2015-01-Nova Charter School-1</t>
  </si>
  <si>
    <t>Nova Charter School</t>
  </si>
  <si>
    <t>2015-01-Orenda Education-1</t>
  </si>
  <si>
    <t>2015-01-Orenda Education-2</t>
  </si>
  <si>
    <t>Charter Schools Not Recommended for Approval</t>
  </si>
  <si>
    <t>2015-01-A.W. Brown-Fellowship Charter-1</t>
  </si>
  <si>
    <t>A.W. Brown-Fellowship Charter School</t>
  </si>
  <si>
    <t>2015-01-A.W. Brown-Fellowship Charter-2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</si>
</sst>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.00;\(&quot;$&quot;#,##0.00\)"/>
    <numFmt numFmtId="165" formatCode="000\-000"/>
    <numFmt numFmtId="166" formatCode="000000"/>
    <numFmt numFmtId="167" formatCode="mm/dd/yy;@"/>
  </numFmts>
  <fonts count="43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sz val="10"/>
      <name val="MS Sans Serif"/>
      <family val="2"/>
    </font>
    <font>
      <sz val="10"/>
      <name val="MS Sans Serif"/>
    </font>
    <font>
      <sz val="11"/>
      <color indexed="8"/>
      <name val="Calibri"/>
      <family val="2"/>
    </font>
    <font>
      <b/>
      <u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 val="double"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10" applyNumberFormat="0" applyAlignment="0" applyProtection="0"/>
    <xf numFmtId="0" fontId="19" fillId="29" borderId="11" applyNumberFormat="0" applyAlignment="0" applyProtection="0"/>
    <xf numFmtId="0" fontId="20" fillId="0" borderId="0" applyNumberFormat="0" applyFill="0" applyBorder="0" applyAlignment="0" applyProtection="0"/>
    <xf numFmtId="0" fontId="21" fillId="30" borderId="0" applyNumberFormat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31" borderId="10" applyNumberFormat="0" applyAlignment="0" applyProtection="0"/>
    <xf numFmtId="0" fontId="26" fillId="0" borderId="15" applyNumberFormat="0" applyFill="0" applyAlignment="0" applyProtection="0"/>
    <xf numFmtId="0" fontId="27" fillId="32" borderId="0" applyNumberFormat="0" applyBorder="0" applyAlignment="0" applyProtection="0"/>
    <xf numFmtId="0" fontId="5" fillId="0" borderId="0"/>
    <xf numFmtId="0" fontId="15" fillId="0" borderId="0"/>
    <xf numFmtId="0" fontId="6" fillId="0" borderId="0"/>
    <xf numFmtId="0" fontId="7" fillId="0" borderId="0"/>
    <xf numFmtId="0" fontId="1" fillId="0" borderId="0"/>
    <xf numFmtId="0" fontId="15" fillId="33" borderId="16" applyNumberFormat="0" applyFont="0" applyAlignment="0" applyProtection="0"/>
    <xf numFmtId="0" fontId="28" fillId="28" borderId="17" applyNumberFormat="0" applyAlignment="0" applyProtection="0"/>
    <xf numFmtId="0" fontId="29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1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wrapText="1"/>
    </xf>
    <xf numFmtId="0" fontId="3" fillId="0" borderId="0" xfId="0" applyNumberFormat="1" applyFont="1"/>
    <xf numFmtId="164" fontId="4" fillId="0" borderId="0" xfId="0" applyNumberFormat="1" applyFont="1"/>
    <xf numFmtId="0" fontId="32" fillId="2" borderId="1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 applyProtection="1"/>
    <xf numFmtId="8" fontId="3" fillId="0" borderId="0" xfId="0" applyNumberFormat="1" applyFont="1" applyFill="1" applyBorder="1" applyAlignment="1" applyProtection="1"/>
    <xf numFmtId="0" fontId="8" fillId="0" borderId="0" xfId="0" applyFont="1" applyBorder="1"/>
    <xf numFmtId="0" fontId="3" fillId="0" borderId="0" xfId="0" applyFont="1" applyBorder="1"/>
    <xf numFmtId="0" fontId="33" fillId="0" borderId="1" xfId="0" applyNumberFormat="1" applyFont="1" applyFill="1" applyBorder="1" applyAlignment="1" applyProtection="1"/>
    <xf numFmtId="8" fontId="33" fillId="0" borderId="1" xfId="0" applyNumberFormat="1" applyFont="1" applyFill="1" applyBorder="1" applyAlignment="1" applyProtection="1"/>
    <xf numFmtId="8" fontId="33" fillId="0" borderId="1" xfId="0" applyNumberFormat="1" applyFont="1" applyBorder="1"/>
    <xf numFmtId="0" fontId="33" fillId="0" borderId="1" xfId="0" applyFont="1" applyBorder="1"/>
    <xf numFmtId="165" fontId="33" fillId="0" borderId="1" xfId="0" applyNumberFormat="1" applyFont="1" applyBorder="1"/>
    <xf numFmtId="0" fontId="34" fillId="0" borderId="1" xfId="0" applyNumberFormat="1" applyFont="1" applyBorder="1"/>
    <xf numFmtId="164" fontId="34" fillId="0" borderId="1" xfId="0" applyNumberFormat="1" applyFont="1" applyBorder="1"/>
    <xf numFmtId="0" fontId="35" fillId="0" borderId="1" xfId="0" applyFont="1" applyBorder="1"/>
    <xf numFmtId="164" fontId="33" fillId="0" borderId="1" xfId="0" applyNumberFormat="1" applyFont="1" applyBorder="1"/>
    <xf numFmtId="0" fontId="33" fillId="0" borderId="2" xfId="0" applyNumberFormat="1" applyFont="1" applyFill="1" applyBorder="1" applyAlignment="1" applyProtection="1"/>
    <xf numFmtId="8" fontId="33" fillId="0" borderId="2" xfId="0" applyNumberFormat="1" applyFont="1" applyFill="1" applyBorder="1" applyAlignment="1" applyProtection="1"/>
    <xf numFmtId="8" fontId="33" fillId="0" borderId="2" xfId="0" applyNumberFormat="1" applyFont="1" applyBorder="1"/>
    <xf numFmtId="0" fontId="15" fillId="0" borderId="2" xfId="38" applyNumberFormat="1" applyFont="1" applyFill="1" applyBorder="1" applyAlignment="1" applyProtection="1"/>
    <xf numFmtId="0" fontId="36" fillId="0" borderId="2" xfId="37" applyFont="1" applyFill="1" applyBorder="1" applyAlignment="1" applyProtection="1">
      <alignment vertical="center" wrapText="1"/>
    </xf>
    <xf numFmtId="166" fontId="15" fillId="0" borderId="2" xfId="38" applyNumberFormat="1" applyFont="1" applyFill="1" applyBorder="1" applyAlignment="1" applyProtection="1"/>
    <xf numFmtId="164" fontId="36" fillId="0" borderId="2" xfId="37" applyNumberFormat="1" applyFont="1" applyFill="1" applyBorder="1" applyAlignment="1" applyProtection="1">
      <alignment horizontal="right" vertical="center" wrapText="1"/>
    </xf>
    <xf numFmtId="0" fontId="33" fillId="0" borderId="2" xfId="0" applyFont="1" applyBorder="1"/>
    <xf numFmtId="165" fontId="33" fillId="0" borderId="2" xfId="0" applyNumberFormat="1" applyFont="1" applyBorder="1"/>
    <xf numFmtId="0" fontId="34" fillId="0" borderId="2" xfId="0" applyNumberFormat="1" applyFont="1" applyBorder="1"/>
    <xf numFmtId="164" fontId="34" fillId="0" borderId="2" xfId="0" applyNumberFormat="1" applyFont="1" applyBorder="1"/>
    <xf numFmtId="0" fontId="35" fillId="0" borderId="2" xfId="0" applyFont="1" applyBorder="1"/>
    <xf numFmtId="164" fontId="33" fillId="0" borderId="2" xfId="0" applyNumberFormat="1" applyFont="1" applyBorder="1"/>
    <xf numFmtId="8" fontId="34" fillId="0" borderId="2" xfId="0" applyNumberFormat="1" applyFont="1" applyFill="1" applyBorder="1" applyAlignment="1" applyProtection="1"/>
    <xf numFmtId="0" fontId="34" fillId="0" borderId="2" xfId="0" applyFont="1" applyBorder="1"/>
    <xf numFmtId="164" fontId="37" fillId="0" borderId="2" xfId="0" applyNumberFormat="1" applyFont="1" applyBorder="1"/>
    <xf numFmtId="0" fontId="32" fillId="2" borderId="1" xfId="0" applyFont="1" applyFill="1" applyBorder="1" applyAlignment="1">
      <alignment horizontal="center"/>
    </xf>
    <xf numFmtId="0" fontId="15" fillId="0" borderId="1" xfId="38" applyNumberFormat="1" applyFont="1" applyFill="1" applyBorder="1" applyAlignment="1" applyProtection="1"/>
    <xf numFmtId="0" fontId="36" fillId="0" borderId="1" xfId="37" applyFont="1" applyFill="1" applyBorder="1" applyAlignment="1" applyProtection="1">
      <alignment vertical="center" wrapText="1"/>
    </xf>
    <xf numFmtId="166" fontId="15" fillId="0" borderId="1" xfId="38" applyNumberFormat="1" applyFont="1" applyFill="1" applyBorder="1" applyAlignment="1" applyProtection="1"/>
    <xf numFmtId="164" fontId="36" fillId="0" borderId="1" xfId="37" applyNumberFormat="1" applyFont="1" applyFill="1" applyBorder="1" applyAlignment="1" applyProtection="1">
      <alignment horizontal="right" vertical="center" wrapText="1"/>
    </xf>
    <xf numFmtId="164" fontId="34" fillId="0" borderId="3" xfId="0" applyNumberFormat="1" applyFont="1" applyBorder="1"/>
    <xf numFmtId="8" fontId="34" fillId="0" borderId="4" xfId="0" applyNumberFormat="1" applyFont="1" applyFill="1" applyBorder="1" applyAlignment="1" applyProtection="1"/>
    <xf numFmtId="164" fontId="34" fillId="0" borderId="5" xfId="0" applyNumberFormat="1" applyFont="1" applyBorder="1"/>
    <xf numFmtId="164" fontId="34" fillId="0" borderId="6" xfId="0" applyNumberFormat="1" applyFont="1" applyBorder="1"/>
    <xf numFmtId="0" fontId="32" fillId="2" borderId="6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/>
    </xf>
    <xf numFmtId="0" fontId="32" fillId="2" borderId="7" xfId="0" applyFont="1" applyFill="1" applyBorder="1" applyAlignment="1">
      <alignment horizontal="center" wrapText="1"/>
    </xf>
    <xf numFmtId="164" fontId="34" fillId="0" borderId="8" xfId="0" applyNumberFormat="1" applyFont="1" applyBorder="1"/>
    <xf numFmtId="164" fontId="34" fillId="0" borderId="9" xfId="0" applyNumberFormat="1" applyFont="1" applyBorder="1"/>
    <xf numFmtId="8" fontId="34" fillId="0" borderId="8" xfId="0" applyNumberFormat="1" applyFont="1" applyFill="1" applyBorder="1" applyAlignment="1" applyProtection="1"/>
    <xf numFmtId="8" fontId="34" fillId="0" borderId="9" xfId="0" applyNumberFormat="1" applyFont="1" applyFill="1" applyBorder="1" applyAlignment="1" applyProtection="1"/>
    <xf numFmtId="8" fontId="34" fillId="0" borderId="9" xfId="0" applyNumberFormat="1" applyFont="1" applyBorder="1"/>
    <xf numFmtId="0" fontId="33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NumberFormat="1" applyFont="1" applyFill="1" applyBorder="1" applyAlignment="1" applyProtection="1"/>
    <xf numFmtId="8" fontId="1" fillId="0" borderId="2" xfId="0" applyNumberFormat="1" applyFont="1" applyFill="1" applyBorder="1" applyAlignment="1" applyProtection="1"/>
    <xf numFmtId="8" fontId="1" fillId="0" borderId="2" xfId="0" applyNumberFormat="1" applyFont="1" applyBorder="1"/>
    <xf numFmtId="0" fontId="1" fillId="0" borderId="2" xfId="0" applyFont="1" applyBorder="1"/>
    <xf numFmtId="0" fontId="38" fillId="0" borderId="2" xfId="38" applyNumberFormat="1" applyFont="1" applyFill="1" applyBorder="1" applyAlignment="1" applyProtection="1"/>
    <xf numFmtId="0" fontId="39" fillId="0" borderId="2" xfId="37" applyFont="1" applyFill="1" applyBorder="1" applyAlignment="1" applyProtection="1">
      <alignment vertical="center" wrapText="1"/>
    </xf>
    <xf numFmtId="166" fontId="38" fillId="0" borderId="2" xfId="38" applyNumberFormat="1" applyFont="1" applyFill="1" applyBorder="1" applyAlignment="1" applyProtection="1"/>
    <xf numFmtId="164" fontId="39" fillId="0" borderId="2" xfId="37" applyNumberFormat="1" applyFont="1" applyFill="1" applyBorder="1" applyAlignment="1" applyProtection="1">
      <alignment horizontal="right" vertical="center" wrapText="1"/>
    </xf>
    <xf numFmtId="165" fontId="1" fillId="0" borderId="2" xfId="0" applyNumberFormat="1" applyFont="1" applyBorder="1"/>
    <xf numFmtId="0" fontId="3" fillId="0" borderId="2" xfId="0" applyNumberFormat="1" applyFont="1" applyBorder="1"/>
    <xf numFmtId="164" fontId="3" fillId="0" borderId="2" xfId="0" applyNumberFormat="1" applyFont="1" applyBorder="1"/>
    <xf numFmtId="0" fontId="8" fillId="0" borderId="2" xfId="0" applyFont="1" applyBorder="1"/>
    <xf numFmtId="164" fontId="1" fillId="0" borderId="2" xfId="0" applyNumberFormat="1" applyFont="1" applyBorder="1"/>
    <xf numFmtId="8" fontId="3" fillId="0" borderId="2" xfId="0" applyNumberFormat="1" applyFont="1" applyFill="1" applyBorder="1" applyAlignment="1" applyProtection="1"/>
    <xf numFmtId="0" fontId="3" fillId="0" borderId="2" xfId="0" applyFont="1" applyBorder="1"/>
    <xf numFmtId="164" fontId="4" fillId="0" borderId="2" xfId="0" applyNumberFormat="1" applyFont="1" applyBorder="1"/>
    <xf numFmtId="8" fontId="3" fillId="0" borderId="2" xfId="0" applyNumberFormat="1" applyFont="1" applyBorder="1"/>
    <xf numFmtId="0" fontId="40" fillId="0" borderId="2" xfId="38" applyNumberFormat="1" applyFont="1" applyFill="1" applyBorder="1" applyAlignment="1" applyProtection="1"/>
    <xf numFmtId="167" fontId="40" fillId="0" borderId="2" xfId="38" applyNumberFormat="1" applyFont="1" applyFill="1" applyBorder="1" applyAlignment="1" applyProtection="1"/>
    <xf numFmtId="8" fontId="40" fillId="0" borderId="2" xfId="38" applyNumberFormat="1" applyFont="1" applyFill="1" applyBorder="1" applyAlignment="1" applyProtection="1"/>
    <xf numFmtId="8" fontId="41" fillId="0" borderId="2" xfId="38" applyNumberFormat="1" applyFont="1" applyFill="1" applyBorder="1" applyAlignment="1" applyProtection="1"/>
    <xf numFmtId="0" fontId="11" fillId="0" borderId="2" xfId="0" applyFont="1" applyFill="1" applyBorder="1" applyAlignment="1"/>
    <xf numFmtId="0" fontId="8" fillId="0" borderId="2" xfId="41" applyFont="1" applyBorder="1"/>
    <xf numFmtId="0" fontId="3" fillId="0" borderId="2" xfId="41" applyNumberFormat="1" applyFont="1" applyBorder="1"/>
    <xf numFmtId="8" fontId="3" fillId="0" borderId="2" xfId="41" applyNumberFormat="1" applyFont="1" applyBorder="1"/>
    <xf numFmtId="164" fontId="4" fillId="0" borderId="2" xfId="41" applyNumberFormat="1" applyFont="1" applyBorder="1"/>
    <xf numFmtId="0" fontId="3" fillId="0" borderId="2" xfId="41" applyFont="1" applyBorder="1"/>
    <xf numFmtId="8" fontId="1" fillId="0" borderId="2" xfId="41" applyNumberFormat="1" applyFont="1" applyBorder="1"/>
    <xf numFmtId="0" fontId="1" fillId="0" borderId="2" xfId="41" applyFont="1" applyBorder="1"/>
    <xf numFmtId="8" fontId="1" fillId="0" borderId="2" xfId="41" applyNumberFormat="1" applyFont="1" applyFill="1" applyBorder="1" applyAlignment="1" applyProtection="1"/>
    <xf numFmtId="0" fontId="1" fillId="0" borderId="2" xfId="41" applyNumberFormat="1" applyFont="1" applyFill="1" applyBorder="1" applyAlignment="1" applyProtection="1"/>
    <xf numFmtId="8" fontId="3" fillId="0" borderId="2" xfId="41" applyNumberFormat="1" applyFont="1" applyFill="1" applyBorder="1" applyAlignment="1" applyProtection="1"/>
    <xf numFmtId="0" fontId="1" fillId="2" borderId="2" xfId="41" applyFont="1" applyFill="1" applyBorder="1" applyAlignment="1">
      <alignment horizontal="center" wrapText="1"/>
    </xf>
    <xf numFmtId="0" fontId="1" fillId="2" borderId="2" xfId="41" applyFont="1" applyFill="1" applyBorder="1" applyAlignment="1">
      <alignment horizontal="center"/>
    </xf>
    <xf numFmtId="0" fontId="1" fillId="0" borderId="2" xfId="41" applyFont="1" applyBorder="1" applyAlignment="1">
      <alignment wrapText="1"/>
    </xf>
    <xf numFmtId="165" fontId="1" fillId="0" borderId="2" xfId="41" applyNumberFormat="1" applyFont="1" applyBorder="1"/>
    <xf numFmtId="164" fontId="13" fillId="0" borderId="2" xfId="41" applyNumberFormat="1" applyFont="1" applyBorder="1"/>
    <xf numFmtId="8" fontId="1" fillId="0" borderId="2" xfId="41" applyNumberFormat="1" applyFont="1" applyFill="1" applyBorder="1"/>
    <xf numFmtId="0" fontId="1" fillId="0" borderId="2" xfId="41" applyFont="1" applyFill="1" applyBorder="1"/>
    <xf numFmtId="0" fontId="12" fillId="0" borderId="2" xfId="0" applyNumberFormat="1" applyFont="1" applyFill="1" applyBorder="1" applyAlignment="1" applyProtection="1"/>
    <xf numFmtId="8" fontId="12" fillId="0" borderId="2" xfId="0" applyNumberFormat="1" applyFont="1" applyFill="1" applyBorder="1" applyAlignment="1" applyProtection="1"/>
    <xf numFmtId="8" fontId="12" fillId="0" borderId="2" xfId="0" applyNumberFormat="1" applyFont="1" applyBorder="1"/>
    <xf numFmtId="0" fontId="12" fillId="0" borderId="2" xfId="0" applyFont="1" applyBorder="1"/>
    <xf numFmtId="165" fontId="12" fillId="0" borderId="2" xfId="0" applyNumberFormat="1" applyFont="1" applyBorder="1"/>
    <xf numFmtId="164" fontId="13" fillId="0" borderId="2" xfId="0" applyNumberFormat="1" applyFont="1" applyBorder="1"/>
    <xf numFmtId="0" fontId="14" fillId="0" borderId="2" xfId="0" applyFont="1" applyBorder="1"/>
    <xf numFmtId="0" fontId="13" fillId="0" borderId="2" xfId="0" applyNumberFormat="1" applyFont="1" applyBorder="1"/>
    <xf numFmtId="164" fontId="12" fillId="0" borderId="2" xfId="0" applyNumberFormat="1" applyFont="1" applyBorder="1"/>
    <xf numFmtId="8" fontId="13" fillId="0" borderId="2" xfId="0" applyNumberFormat="1" applyFont="1" applyFill="1" applyBorder="1" applyAlignment="1" applyProtection="1"/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9" fillId="0" borderId="2" xfId="0" applyNumberFormat="1" applyFont="1" applyFill="1" applyBorder="1" applyAlignment="1" applyProtection="1"/>
    <xf numFmtId="8" fontId="9" fillId="0" borderId="2" xfId="0" applyNumberFormat="1" applyFont="1" applyFill="1" applyBorder="1" applyAlignment="1" applyProtection="1"/>
    <xf numFmtId="8" fontId="9" fillId="0" borderId="2" xfId="0" applyNumberFormat="1" applyFont="1" applyBorder="1"/>
    <xf numFmtId="0" fontId="1" fillId="0" borderId="0" xfId="0" applyFont="1"/>
    <xf numFmtId="0" fontId="42" fillId="0" borderId="2" xfId="37" applyFont="1" applyFill="1" applyBorder="1" applyAlignment="1" applyProtection="1">
      <alignment vertical="center" wrapText="1"/>
    </xf>
    <xf numFmtId="166" fontId="40" fillId="0" borderId="2" xfId="38" applyNumberFormat="1" applyFont="1" applyFill="1" applyBorder="1" applyAlignment="1" applyProtection="1"/>
    <xf numFmtId="164" fontId="42" fillId="0" borderId="2" xfId="37" applyNumberFormat="1" applyFont="1" applyFill="1" applyBorder="1" applyAlignment="1" applyProtection="1">
      <alignment horizontal="right" vertical="center" wrapText="1"/>
    </xf>
    <xf numFmtId="0" fontId="9" fillId="0" borderId="2" xfId="0" applyFont="1" applyBorder="1"/>
    <xf numFmtId="165" fontId="9" fillId="0" borderId="2" xfId="0" applyNumberFormat="1" applyFont="1" applyBorder="1"/>
    <xf numFmtId="0" fontId="10" fillId="0" borderId="2" xfId="0" applyNumberFormat="1" applyFont="1" applyBorder="1"/>
    <xf numFmtId="164" fontId="10" fillId="0" borderId="9" xfId="0" applyNumberFormat="1" applyFont="1" applyBorder="1"/>
    <xf numFmtId="164" fontId="10" fillId="0" borderId="8" xfId="0" applyNumberFormat="1" applyFont="1" applyBorder="1"/>
    <xf numFmtId="164" fontId="10" fillId="0" borderId="2" xfId="0" applyNumberFormat="1" applyFont="1" applyBorder="1"/>
    <xf numFmtId="164" fontId="9" fillId="0" borderId="2" xfId="0" applyNumberFormat="1" applyFont="1" applyBorder="1"/>
    <xf numFmtId="8" fontId="10" fillId="0" borderId="9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8" fontId="38" fillId="0" borderId="2" xfId="38" applyNumberFormat="1" applyFont="1" applyFill="1" applyBorder="1" applyAlignment="1" applyProtection="1"/>
    <xf numFmtId="164" fontId="1" fillId="0" borderId="2" xfId="41" applyNumberFormat="1" applyFont="1" applyBorder="1"/>
    <xf numFmtId="164" fontId="3" fillId="0" borderId="2" xfId="41" applyNumberFormat="1" applyFont="1" applyBorder="1"/>
    <xf numFmtId="0" fontId="11" fillId="0" borderId="2" xfId="41" applyFont="1" applyFill="1" applyBorder="1" applyAlignment="1"/>
    <xf numFmtId="14" fontId="40" fillId="0" borderId="2" xfId="38" applyNumberFormat="1" applyFont="1" applyFill="1" applyBorder="1" applyAlignment="1" applyProtection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4" xfId="39"/>
    <cellStyle name="Normal 5" xfId="40"/>
    <cellStyle name="Normal 6" xfId="41"/>
    <cellStyle name="Note 2" xfId="42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120" zoomScaleNormal="120" zoomScaleSheetLayoutView="42" workbookViewId="0">
      <selection activeCell="B12" sqref="B12"/>
    </sheetView>
  </sheetViews>
  <sheetFormatPr defaultColWidth="8.85546875" defaultRowHeight="12.75" x14ac:dyDescent="0.2"/>
  <cols>
    <col min="1" max="1" width="12" style="58" customWidth="1"/>
    <col min="2" max="2" width="35.7109375" style="58" customWidth="1"/>
    <col min="3" max="3" width="7" style="58" customWidth="1"/>
    <col min="4" max="4" width="24.28515625" style="58" customWidth="1"/>
    <col min="5" max="5" width="13.140625" style="58" customWidth="1"/>
    <col min="6" max="6" width="23" style="58" bestFit="1" customWidth="1"/>
    <col min="7" max="7" width="21.85546875" style="58" bestFit="1" customWidth="1"/>
    <col min="8" max="8" width="16.85546875" style="58" customWidth="1"/>
    <col min="9" max="16384" width="8.85546875" style="58"/>
  </cols>
  <sheetData>
    <row r="1" spans="1:8" s="54" customFormat="1" ht="57.75" customHeight="1" x14ac:dyDescent="0.2">
      <c r="A1" s="52" t="s">
        <v>6</v>
      </c>
      <c r="B1" s="52" t="s">
        <v>0</v>
      </c>
      <c r="C1" s="52" t="s">
        <v>1</v>
      </c>
      <c r="D1" s="52" t="s">
        <v>2</v>
      </c>
      <c r="E1" s="52" t="s">
        <v>3</v>
      </c>
      <c r="F1" s="53" t="s">
        <v>4</v>
      </c>
      <c r="G1" s="52" t="s">
        <v>5</v>
      </c>
      <c r="H1" s="52" t="s">
        <v>7</v>
      </c>
    </row>
    <row r="2" spans="1:8" ht="13.5" customHeight="1" x14ac:dyDescent="0.2">
      <c r="A2" s="73" t="s">
        <v>8</v>
      </c>
      <c r="B2" s="72" t="s">
        <v>9</v>
      </c>
      <c r="C2" s="72" t="s">
        <v>10</v>
      </c>
      <c r="D2" s="72" t="s">
        <v>11</v>
      </c>
      <c r="E2" s="74">
        <v>449139.76</v>
      </c>
      <c r="F2" s="74">
        <v>35000000</v>
      </c>
      <c r="G2" s="74">
        <v>35000000</v>
      </c>
      <c r="H2" s="57">
        <f>F2-G2</f>
        <v>0</v>
      </c>
    </row>
    <row r="3" spans="1:8" ht="13.5" customHeight="1" x14ac:dyDescent="0.2">
      <c r="A3" s="73" t="s">
        <v>12</v>
      </c>
      <c r="B3" s="72" t="s">
        <v>13</v>
      </c>
      <c r="C3" s="72" t="s">
        <v>14</v>
      </c>
      <c r="D3" s="72" t="s">
        <v>15</v>
      </c>
      <c r="E3" s="74">
        <v>190959.57</v>
      </c>
      <c r="F3" s="74">
        <v>9500000</v>
      </c>
      <c r="G3" s="74">
        <v>9500000</v>
      </c>
      <c r="H3" s="57">
        <f t="shared" ref="H3:H9" si="0">F3-G3</f>
        <v>0</v>
      </c>
    </row>
    <row r="4" spans="1:8" ht="13.5" customHeight="1" x14ac:dyDescent="0.2">
      <c r="A4" s="73" t="s">
        <v>12</v>
      </c>
      <c r="B4" s="59" t="s">
        <v>16</v>
      </c>
      <c r="C4" s="72" t="s">
        <v>17</v>
      </c>
      <c r="D4" s="72" t="s">
        <v>18</v>
      </c>
      <c r="E4" s="74">
        <v>455135.12</v>
      </c>
      <c r="F4" s="74">
        <v>9500000</v>
      </c>
      <c r="G4" s="74">
        <v>9500000</v>
      </c>
      <c r="H4" s="57">
        <f t="shared" si="0"/>
        <v>0</v>
      </c>
    </row>
    <row r="5" spans="1:8" ht="13.5" customHeight="1" x14ac:dyDescent="0.2">
      <c r="A5" s="73" t="s">
        <v>12</v>
      </c>
      <c r="B5" s="72" t="s">
        <v>19</v>
      </c>
      <c r="C5" s="72" t="s">
        <v>20</v>
      </c>
      <c r="D5" s="72" t="s">
        <v>21</v>
      </c>
      <c r="E5" s="74">
        <v>210643.22</v>
      </c>
      <c r="F5" s="74">
        <v>9500000</v>
      </c>
      <c r="G5" s="74">
        <v>9500000</v>
      </c>
      <c r="H5" s="57">
        <f t="shared" si="0"/>
        <v>0</v>
      </c>
    </row>
    <row r="6" spans="1:8" ht="13.5" customHeight="1" x14ac:dyDescent="0.2">
      <c r="A6" s="73" t="s">
        <v>22</v>
      </c>
      <c r="B6" s="72" t="s">
        <v>23</v>
      </c>
      <c r="C6" s="72" t="s">
        <v>24</v>
      </c>
      <c r="D6" s="72" t="s">
        <v>25</v>
      </c>
      <c r="E6" s="74">
        <v>374580.08</v>
      </c>
      <c r="F6" s="74">
        <v>320235000</v>
      </c>
      <c r="G6" s="74">
        <v>111310000</v>
      </c>
      <c r="H6" s="57">
        <f t="shared" si="0"/>
        <v>208925000</v>
      </c>
    </row>
    <row r="7" spans="1:8" ht="13.5" customHeight="1" x14ac:dyDescent="0.2">
      <c r="A7" s="73" t="s">
        <v>26</v>
      </c>
      <c r="B7" s="72" t="s">
        <v>27</v>
      </c>
      <c r="C7" s="72" t="s">
        <v>28</v>
      </c>
      <c r="D7" s="72" t="s">
        <v>29</v>
      </c>
      <c r="E7" s="74">
        <v>381171.86</v>
      </c>
      <c r="F7" s="74">
        <v>86000000</v>
      </c>
      <c r="G7" s="74">
        <v>86000000</v>
      </c>
      <c r="H7" s="57">
        <f t="shared" si="0"/>
        <v>0</v>
      </c>
    </row>
    <row r="8" spans="1:8" ht="13.5" customHeight="1" x14ac:dyDescent="0.2">
      <c r="A8" s="73" t="s">
        <v>26</v>
      </c>
      <c r="B8" s="72" t="s">
        <v>30</v>
      </c>
      <c r="C8" s="72" t="s">
        <v>28</v>
      </c>
      <c r="D8" s="72" t="s">
        <v>29</v>
      </c>
      <c r="E8" s="74">
        <v>381171.86</v>
      </c>
      <c r="F8" s="74">
        <v>70000000</v>
      </c>
      <c r="G8" s="74">
        <v>70000000</v>
      </c>
      <c r="H8" s="57">
        <f t="shared" si="0"/>
        <v>0</v>
      </c>
    </row>
    <row r="9" spans="1:8" ht="13.5" customHeight="1" x14ac:dyDescent="0.2">
      <c r="A9" s="73" t="s">
        <v>26</v>
      </c>
      <c r="B9" s="72" t="s">
        <v>31</v>
      </c>
      <c r="C9" s="72" t="s">
        <v>32</v>
      </c>
      <c r="D9" s="72" t="s">
        <v>33</v>
      </c>
      <c r="E9" s="74">
        <v>421914</v>
      </c>
      <c r="F9" s="74">
        <v>71425000</v>
      </c>
      <c r="G9" s="74">
        <v>71425000</v>
      </c>
      <c r="H9" s="57">
        <f t="shared" si="0"/>
        <v>0</v>
      </c>
    </row>
    <row r="10" spans="1:8" ht="13.5" customHeight="1" x14ac:dyDescent="0.2">
      <c r="C10" s="63"/>
      <c r="E10" s="64"/>
      <c r="F10" s="74"/>
      <c r="G10" s="74"/>
      <c r="H10" s="57"/>
    </row>
    <row r="11" spans="1:8" ht="15.6" customHeight="1" x14ac:dyDescent="0.25">
      <c r="C11" s="63"/>
      <c r="E11" s="64">
        <f>COUNTA(E2:E10)</f>
        <v>8</v>
      </c>
      <c r="F11" s="75">
        <f>SUM(F2:F10)</f>
        <v>611160000</v>
      </c>
      <c r="G11" s="75">
        <f>SUM(G2:G10)</f>
        <v>402235000</v>
      </c>
      <c r="H11" s="71">
        <f>SUM(H2:H10)</f>
        <v>208925000</v>
      </c>
    </row>
    <row r="12" spans="1:8" x14ac:dyDescent="0.2">
      <c r="C12" s="63"/>
      <c r="E12" s="64"/>
      <c r="F12" s="70"/>
      <c r="G12" s="70"/>
    </row>
    <row r="13" spans="1:8" x14ac:dyDescent="0.2">
      <c r="C13" s="63"/>
      <c r="E13" s="64"/>
      <c r="F13" s="70"/>
      <c r="G13" s="70"/>
    </row>
    <row r="14" spans="1:8" x14ac:dyDescent="0.2">
      <c r="A14" s="66" t="s">
        <v>53</v>
      </c>
      <c r="C14" s="63"/>
      <c r="E14" s="64"/>
      <c r="F14" s="70"/>
      <c r="G14" s="70"/>
    </row>
    <row r="15" spans="1:8" ht="15" x14ac:dyDescent="0.25">
      <c r="A15" s="72" t="s">
        <v>8</v>
      </c>
      <c r="B15" s="72" t="s">
        <v>34</v>
      </c>
      <c r="C15" s="72" t="s">
        <v>35</v>
      </c>
      <c r="D15" s="72" t="s">
        <v>36</v>
      </c>
      <c r="E15" s="76"/>
      <c r="F15" s="74">
        <v>21660000</v>
      </c>
      <c r="G15" s="74">
        <v>4625000</v>
      </c>
      <c r="H15" s="57">
        <f>F15-G15</f>
        <v>17035000</v>
      </c>
    </row>
    <row r="16" spans="1:8" ht="13.5" customHeight="1" x14ac:dyDescent="0.2">
      <c r="A16" s="72" t="s">
        <v>8</v>
      </c>
      <c r="B16" s="72" t="s">
        <v>37</v>
      </c>
      <c r="C16" s="72" t="s">
        <v>35</v>
      </c>
      <c r="D16" s="72" t="s">
        <v>36</v>
      </c>
      <c r="F16" s="74">
        <v>1245000</v>
      </c>
      <c r="G16" s="74">
        <v>540000</v>
      </c>
      <c r="H16" s="57">
        <f t="shared" ref="H16:H21" si="1">F16-G16</f>
        <v>705000</v>
      </c>
    </row>
    <row r="17" spans="1:8" ht="13.5" customHeight="1" x14ac:dyDescent="0.2">
      <c r="A17" s="72" t="s">
        <v>8</v>
      </c>
      <c r="B17" s="72" t="s">
        <v>38</v>
      </c>
      <c r="C17" s="72" t="s">
        <v>35</v>
      </c>
      <c r="D17" s="72" t="s">
        <v>39</v>
      </c>
      <c r="F17" s="74">
        <v>82880000</v>
      </c>
      <c r="G17" s="74">
        <v>42235000</v>
      </c>
      <c r="H17" s="57">
        <f t="shared" si="1"/>
        <v>40645000</v>
      </c>
    </row>
    <row r="18" spans="1:8" ht="13.5" customHeight="1" x14ac:dyDescent="0.2">
      <c r="A18" s="72" t="s">
        <v>8</v>
      </c>
      <c r="B18" s="72" t="s">
        <v>40</v>
      </c>
      <c r="C18" s="72" t="s">
        <v>35</v>
      </c>
      <c r="D18" s="72" t="s">
        <v>39</v>
      </c>
      <c r="F18" s="74">
        <v>465000</v>
      </c>
      <c r="G18" s="74">
        <v>290000</v>
      </c>
      <c r="H18" s="57">
        <f t="shared" si="1"/>
        <v>175000</v>
      </c>
    </row>
    <row r="19" spans="1:8" ht="13.5" customHeight="1" x14ac:dyDescent="0.2">
      <c r="A19" s="72" t="s">
        <v>8</v>
      </c>
      <c r="B19" s="72" t="s">
        <v>41</v>
      </c>
      <c r="C19" s="72" t="s">
        <v>35</v>
      </c>
      <c r="D19" s="72" t="s">
        <v>39</v>
      </c>
      <c r="F19" s="74">
        <v>6515000</v>
      </c>
      <c r="G19" s="74">
        <v>6515000</v>
      </c>
      <c r="H19" s="57">
        <f t="shared" si="1"/>
        <v>0</v>
      </c>
    </row>
    <row r="20" spans="1:8" ht="13.5" customHeight="1" x14ac:dyDescent="0.2">
      <c r="A20" s="72" t="s">
        <v>42</v>
      </c>
      <c r="B20" s="72" t="s">
        <v>43</v>
      </c>
      <c r="C20" s="72" t="s">
        <v>35</v>
      </c>
      <c r="D20" s="72" t="s">
        <v>44</v>
      </c>
      <c r="F20" s="74">
        <v>8095000</v>
      </c>
      <c r="G20" s="74">
        <v>1780000</v>
      </c>
      <c r="H20" s="57">
        <f t="shared" si="1"/>
        <v>6315000</v>
      </c>
    </row>
    <row r="21" spans="1:8" ht="14.25" x14ac:dyDescent="0.2">
      <c r="A21" s="72" t="s">
        <v>12</v>
      </c>
      <c r="B21" s="72" t="s">
        <v>45</v>
      </c>
      <c r="C21" s="72" t="s">
        <v>35</v>
      </c>
      <c r="D21" s="72" t="s">
        <v>46</v>
      </c>
      <c r="F21" s="74">
        <v>138130000</v>
      </c>
      <c r="G21" s="74">
        <v>23310000</v>
      </c>
      <c r="H21" s="57">
        <f t="shared" si="1"/>
        <v>114820000</v>
      </c>
    </row>
    <row r="22" spans="1:8" ht="14.25" x14ac:dyDescent="0.2">
      <c r="A22" s="72"/>
      <c r="B22" s="72"/>
      <c r="C22" s="72"/>
      <c r="D22" s="72"/>
      <c r="F22" s="74"/>
      <c r="G22" s="74"/>
      <c r="H22" s="57"/>
    </row>
    <row r="23" spans="1:8" ht="15" x14ac:dyDescent="0.25">
      <c r="E23" s="64">
        <f>COUNTA(D14:D22)</f>
        <v>7</v>
      </c>
      <c r="F23" s="75">
        <f>SUM(F15:F21)</f>
        <v>258990000</v>
      </c>
      <c r="G23" s="75">
        <f>SUM(G15:G21)</f>
        <v>79295000</v>
      </c>
      <c r="H23" s="71">
        <f>SUM(H15:H21)</f>
        <v>179695000</v>
      </c>
    </row>
    <row r="26" spans="1:8" ht="15" customHeight="1" x14ac:dyDescent="0.2">
      <c r="A26" s="69" t="s">
        <v>54</v>
      </c>
      <c r="B26" s="69"/>
      <c r="C26" s="69"/>
      <c r="D26" s="69"/>
      <c r="E26" s="69"/>
      <c r="F26" s="69"/>
    </row>
    <row r="28" spans="1:8" ht="14.25" x14ac:dyDescent="0.2">
      <c r="A28" s="72" t="s">
        <v>22</v>
      </c>
      <c r="B28" s="72" t="s">
        <v>47</v>
      </c>
      <c r="C28" s="72" t="s">
        <v>35</v>
      </c>
      <c r="D28" s="72" t="s">
        <v>48</v>
      </c>
      <c r="F28" s="74">
        <v>24015000</v>
      </c>
      <c r="G28" s="74">
        <v>13410000</v>
      </c>
      <c r="H28" s="57">
        <f>F28-G28</f>
        <v>10605000</v>
      </c>
    </row>
    <row r="29" spans="1:8" ht="14.25" x14ac:dyDescent="0.2">
      <c r="A29" s="72" t="s">
        <v>22</v>
      </c>
      <c r="B29" s="72" t="s">
        <v>49</v>
      </c>
      <c r="C29" s="72" t="s">
        <v>35</v>
      </c>
      <c r="D29" s="72" t="s">
        <v>48</v>
      </c>
      <c r="F29" s="74">
        <v>820000</v>
      </c>
      <c r="G29" s="74">
        <v>565000</v>
      </c>
      <c r="H29" s="57">
        <f>F29-G29</f>
        <v>255000</v>
      </c>
    </row>
    <row r="30" spans="1:8" ht="14.25" x14ac:dyDescent="0.2">
      <c r="A30" s="72" t="s">
        <v>50</v>
      </c>
      <c r="B30" s="72" t="s">
        <v>51</v>
      </c>
      <c r="C30" s="72" t="s">
        <v>35</v>
      </c>
      <c r="D30" s="72" t="s">
        <v>52</v>
      </c>
      <c r="F30" s="74">
        <v>112855000</v>
      </c>
      <c r="G30" s="74">
        <v>54415000</v>
      </c>
      <c r="H30" s="57">
        <f>F30-G30</f>
        <v>58440000</v>
      </c>
    </row>
    <row r="31" spans="1:8" ht="14.25" x14ac:dyDescent="0.2">
      <c r="A31" s="72" t="s">
        <v>320</v>
      </c>
    </row>
    <row r="32" spans="1:8" x14ac:dyDescent="0.2">
      <c r="E32" s="64">
        <f>COUNTA(D22:D31)</f>
        <v>3</v>
      </c>
      <c r="F32" s="71">
        <f>SUM(F28:F31)</f>
        <v>137690000</v>
      </c>
      <c r="G32" s="71">
        <f>SUM(G28:G31)</f>
        <v>68390000</v>
      </c>
      <c r="H32" s="71">
        <f>SUM(H28:H31)</f>
        <v>69300000</v>
      </c>
    </row>
  </sheetData>
  <phoneticPr fontId="2" type="noConversion"/>
  <printOptions gridLines="1"/>
  <pageMargins left="6.25E-2" right="0" top="1.2604166666666701" bottom="0.81" header="0.35" footer="0.26"/>
  <pageSetup scale="90" fitToHeight="0" orientation="landscape" r:id="rId1"/>
  <headerFooter alignWithMargins="0">
    <oddHeader>&amp;CPSF BOND GUARANTEE PROGRAM
STATUS AND RANKING
MARCH 2014 ROUND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120" zoomScaleNormal="120" workbookViewId="0">
      <selection activeCell="B9" sqref="B9"/>
    </sheetView>
  </sheetViews>
  <sheetFormatPr defaultRowHeight="12.75" x14ac:dyDescent="0.2"/>
  <cols>
    <col min="1" max="1" width="10" style="58" customWidth="1"/>
    <col min="2" max="2" width="35.140625" style="58" customWidth="1"/>
    <col min="3" max="3" width="7" style="58" customWidth="1"/>
    <col min="4" max="4" width="24.28515625" style="58" customWidth="1"/>
    <col min="5" max="5" width="13.140625" style="58" customWidth="1"/>
    <col min="6" max="6" width="21.42578125" style="58" customWidth="1"/>
    <col min="7" max="7" width="19.85546875" style="58" customWidth="1"/>
    <col min="8" max="8" width="16.85546875" style="58" customWidth="1"/>
    <col min="9" max="256" width="8.85546875" style="58"/>
    <col min="257" max="257" width="10" style="58" customWidth="1"/>
    <col min="258" max="258" width="35.140625" style="58" customWidth="1"/>
    <col min="259" max="259" width="7" style="58" customWidth="1"/>
    <col min="260" max="260" width="24.28515625" style="58" customWidth="1"/>
    <col min="261" max="261" width="13.140625" style="58" customWidth="1"/>
    <col min="262" max="262" width="21.42578125" style="58" customWidth="1"/>
    <col min="263" max="263" width="19.85546875" style="58" customWidth="1"/>
    <col min="264" max="264" width="16.85546875" style="58" customWidth="1"/>
    <col min="265" max="512" width="8.85546875" style="58"/>
    <col min="513" max="513" width="10" style="58" customWidth="1"/>
    <col min="514" max="514" width="35.140625" style="58" customWidth="1"/>
    <col min="515" max="515" width="7" style="58" customWidth="1"/>
    <col min="516" max="516" width="24.28515625" style="58" customWidth="1"/>
    <col min="517" max="517" width="13.140625" style="58" customWidth="1"/>
    <col min="518" max="518" width="21.42578125" style="58" customWidth="1"/>
    <col min="519" max="519" width="19.85546875" style="58" customWidth="1"/>
    <col min="520" max="520" width="16.85546875" style="58" customWidth="1"/>
    <col min="521" max="768" width="8.85546875" style="58"/>
    <col min="769" max="769" width="10" style="58" customWidth="1"/>
    <col min="770" max="770" width="35.140625" style="58" customWidth="1"/>
    <col min="771" max="771" width="7" style="58" customWidth="1"/>
    <col min="772" max="772" width="24.28515625" style="58" customWidth="1"/>
    <col min="773" max="773" width="13.140625" style="58" customWidth="1"/>
    <col min="774" max="774" width="21.42578125" style="58" customWidth="1"/>
    <col min="775" max="775" width="19.85546875" style="58" customWidth="1"/>
    <col min="776" max="776" width="16.85546875" style="58" customWidth="1"/>
    <col min="777" max="1024" width="8.85546875" style="58"/>
    <col min="1025" max="1025" width="10" style="58" customWidth="1"/>
    <col min="1026" max="1026" width="35.140625" style="58" customWidth="1"/>
    <col min="1027" max="1027" width="7" style="58" customWidth="1"/>
    <col min="1028" max="1028" width="24.28515625" style="58" customWidth="1"/>
    <col min="1029" max="1029" width="13.140625" style="58" customWidth="1"/>
    <col min="1030" max="1030" width="21.42578125" style="58" customWidth="1"/>
    <col min="1031" max="1031" width="19.85546875" style="58" customWidth="1"/>
    <col min="1032" max="1032" width="16.85546875" style="58" customWidth="1"/>
    <col min="1033" max="1280" width="8.85546875" style="58"/>
    <col min="1281" max="1281" width="10" style="58" customWidth="1"/>
    <col min="1282" max="1282" width="35.140625" style="58" customWidth="1"/>
    <col min="1283" max="1283" width="7" style="58" customWidth="1"/>
    <col min="1284" max="1284" width="24.28515625" style="58" customWidth="1"/>
    <col min="1285" max="1285" width="13.140625" style="58" customWidth="1"/>
    <col min="1286" max="1286" width="21.42578125" style="58" customWidth="1"/>
    <col min="1287" max="1287" width="19.85546875" style="58" customWidth="1"/>
    <col min="1288" max="1288" width="16.85546875" style="58" customWidth="1"/>
    <col min="1289" max="1536" width="8.85546875" style="58"/>
    <col min="1537" max="1537" width="10" style="58" customWidth="1"/>
    <col min="1538" max="1538" width="35.140625" style="58" customWidth="1"/>
    <col min="1539" max="1539" width="7" style="58" customWidth="1"/>
    <col min="1540" max="1540" width="24.28515625" style="58" customWidth="1"/>
    <col min="1541" max="1541" width="13.140625" style="58" customWidth="1"/>
    <col min="1542" max="1542" width="21.42578125" style="58" customWidth="1"/>
    <col min="1543" max="1543" width="19.85546875" style="58" customWidth="1"/>
    <col min="1544" max="1544" width="16.85546875" style="58" customWidth="1"/>
    <col min="1545" max="1792" width="8.85546875" style="58"/>
    <col min="1793" max="1793" width="10" style="58" customWidth="1"/>
    <col min="1794" max="1794" width="35.140625" style="58" customWidth="1"/>
    <col min="1795" max="1795" width="7" style="58" customWidth="1"/>
    <col min="1796" max="1796" width="24.28515625" style="58" customWidth="1"/>
    <col min="1797" max="1797" width="13.140625" style="58" customWidth="1"/>
    <col min="1798" max="1798" width="21.42578125" style="58" customWidth="1"/>
    <col min="1799" max="1799" width="19.85546875" style="58" customWidth="1"/>
    <col min="1800" max="1800" width="16.85546875" style="58" customWidth="1"/>
    <col min="1801" max="2048" width="8.85546875" style="58"/>
    <col min="2049" max="2049" width="10" style="58" customWidth="1"/>
    <col min="2050" max="2050" width="35.140625" style="58" customWidth="1"/>
    <col min="2051" max="2051" width="7" style="58" customWidth="1"/>
    <col min="2052" max="2052" width="24.28515625" style="58" customWidth="1"/>
    <col min="2053" max="2053" width="13.140625" style="58" customWidth="1"/>
    <col min="2054" max="2054" width="21.42578125" style="58" customWidth="1"/>
    <col min="2055" max="2055" width="19.85546875" style="58" customWidth="1"/>
    <col min="2056" max="2056" width="16.85546875" style="58" customWidth="1"/>
    <col min="2057" max="2304" width="8.85546875" style="58"/>
    <col min="2305" max="2305" width="10" style="58" customWidth="1"/>
    <col min="2306" max="2306" width="35.140625" style="58" customWidth="1"/>
    <col min="2307" max="2307" width="7" style="58" customWidth="1"/>
    <col min="2308" max="2308" width="24.28515625" style="58" customWidth="1"/>
    <col min="2309" max="2309" width="13.140625" style="58" customWidth="1"/>
    <col min="2310" max="2310" width="21.42578125" style="58" customWidth="1"/>
    <col min="2311" max="2311" width="19.85546875" style="58" customWidth="1"/>
    <col min="2312" max="2312" width="16.85546875" style="58" customWidth="1"/>
    <col min="2313" max="2560" width="8.85546875" style="58"/>
    <col min="2561" max="2561" width="10" style="58" customWidth="1"/>
    <col min="2562" max="2562" width="35.140625" style="58" customWidth="1"/>
    <col min="2563" max="2563" width="7" style="58" customWidth="1"/>
    <col min="2564" max="2564" width="24.28515625" style="58" customWidth="1"/>
    <col min="2565" max="2565" width="13.140625" style="58" customWidth="1"/>
    <col min="2566" max="2566" width="21.42578125" style="58" customWidth="1"/>
    <col min="2567" max="2567" width="19.85546875" style="58" customWidth="1"/>
    <col min="2568" max="2568" width="16.85546875" style="58" customWidth="1"/>
    <col min="2569" max="2816" width="8.85546875" style="58"/>
    <col min="2817" max="2817" width="10" style="58" customWidth="1"/>
    <col min="2818" max="2818" width="35.140625" style="58" customWidth="1"/>
    <col min="2819" max="2819" width="7" style="58" customWidth="1"/>
    <col min="2820" max="2820" width="24.28515625" style="58" customWidth="1"/>
    <col min="2821" max="2821" width="13.140625" style="58" customWidth="1"/>
    <col min="2822" max="2822" width="21.42578125" style="58" customWidth="1"/>
    <col min="2823" max="2823" width="19.85546875" style="58" customWidth="1"/>
    <col min="2824" max="2824" width="16.85546875" style="58" customWidth="1"/>
    <col min="2825" max="3072" width="8.85546875" style="58"/>
    <col min="3073" max="3073" width="10" style="58" customWidth="1"/>
    <col min="3074" max="3074" width="35.140625" style="58" customWidth="1"/>
    <col min="3075" max="3075" width="7" style="58" customWidth="1"/>
    <col min="3076" max="3076" width="24.28515625" style="58" customWidth="1"/>
    <col min="3077" max="3077" width="13.140625" style="58" customWidth="1"/>
    <col min="3078" max="3078" width="21.42578125" style="58" customWidth="1"/>
    <col min="3079" max="3079" width="19.85546875" style="58" customWidth="1"/>
    <col min="3080" max="3080" width="16.85546875" style="58" customWidth="1"/>
    <col min="3081" max="3328" width="8.85546875" style="58"/>
    <col min="3329" max="3329" width="10" style="58" customWidth="1"/>
    <col min="3330" max="3330" width="35.140625" style="58" customWidth="1"/>
    <col min="3331" max="3331" width="7" style="58" customWidth="1"/>
    <col min="3332" max="3332" width="24.28515625" style="58" customWidth="1"/>
    <col min="3333" max="3333" width="13.140625" style="58" customWidth="1"/>
    <col min="3334" max="3334" width="21.42578125" style="58" customWidth="1"/>
    <col min="3335" max="3335" width="19.85546875" style="58" customWidth="1"/>
    <col min="3336" max="3336" width="16.85546875" style="58" customWidth="1"/>
    <col min="3337" max="3584" width="8.85546875" style="58"/>
    <col min="3585" max="3585" width="10" style="58" customWidth="1"/>
    <col min="3586" max="3586" width="35.140625" style="58" customWidth="1"/>
    <col min="3587" max="3587" width="7" style="58" customWidth="1"/>
    <col min="3588" max="3588" width="24.28515625" style="58" customWidth="1"/>
    <col min="3589" max="3589" width="13.140625" style="58" customWidth="1"/>
    <col min="3590" max="3590" width="21.42578125" style="58" customWidth="1"/>
    <col min="3591" max="3591" width="19.85546875" style="58" customWidth="1"/>
    <col min="3592" max="3592" width="16.85546875" style="58" customWidth="1"/>
    <col min="3593" max="3840" width="8.85546875" style="58"/>
    <col min="3841" max="3841" width="10" style="58" customWidth="1"/>
    <col min="3842" max="3842" width="35.140625" style="58" customWidth="1"/>
    <col min="3843" max="3843" width="7" style="58" customWidth="1"/>
    <col min="3844" max="3844" width="24.28515625" style="58" customWidth="1"/>
    <col min="3845" max="3845" width="13.140625" style="58" customWidth="1"/>
    <col min="3846" max="3846" width="21.42578125" style="58" customWidth="1"/>
    <col min="3847" max="3847" width="19.85546875" style="58" customWidth="1"/>
    <col min="3848" max="3848" width="16.85546875" style="58" customWidth="1"/>
    <col min="3849" max="4096" width="8.85546875" style="58"/>
    <col min="4097" max="4097" width="10" style="58" customWidth="1"/>
    <col min="4098" max="4098" width="35.140625" style="58" customWidth="1"/>
    <col min="4099" max="4099" width="7" style="58" customWidth="1"/>
    <col min="4100" max="4100" width="24.28515625" style="58" customWidth="1"/>
    <col min="4101" max="4101" width="13.140625" style="58" customWidth="1"/>
    <col min="4102" max="4102" width="21.42578125" style="58" customWidth="1"/>
    <col min="4103" max="4103" width="19.85546875" style="58" customWidth="1"/>
    <col min="4104" max="4104" width="16.85546875" style="58" customWidth="1"/>
    <col min="4105" max="4352" width="8.85546875" style="58"/>
    <col min="4353" max="4353" width="10" style="58" customWidth="1"/>
    <col min="4354" max="4354" width="35.140625" style="58" customWidth="1"/>
    <col min="4355" max="4355" width="7" style="58" customWidth="1"/>
    <col min="4356" max="4356" width="24.28515625" style="58" customWidth="1"/>
    <col min="4357" max="4357" width="13.140625" style="58" customWidth="1"/>
    <col min="4358" max="4358" width="21.42578125" style="58" customWidth="1"/>
    <col min="4359" max="4359" width="19.85546875" style="58" customWidth="1"/>
    <col min="4360" max="4360" width="16.85546875" style="58" customWidth="1"/>
    <col min="4361" max="4608" width="8.85546875" style="58"/>
    <col min="4609" max="4609" width="10" style="58" customWidth="1"/>
    <col min="4610" max="4610" width="35.140625" style="58" customWidth="1"/>
    <col min="4611" max="4611" width="7" style="58" customWidth="1"/>
    <col min="4612" max="4612" width="24.28515625" style="58" customWidth="1"/>
    <col min="4613" max="4613" width="13.140625" style="58" customWidth="1"/>
    <col min="4614" max="4614" width="21.42578125" style="58" customWidth="1"/>
    <col min="4615" max="4615" width="19.85546875" style="58" customWidth="1"/>
    <col min="4616" max="4616" width="16.85546875" style="58" customWidth="1"/>
    <col min="4617" max="4864" width="8.85546875" style="58"/>
    <col min="4865" max="4865" width="10" style="58" customWidth="1"/>
    <col min="4866" max="4866" width="35.140625" style="58" customWidth="1"/>
    <col min="4867" max="4867" width="7" style="58" customWidth="1"/>
    <col min="4868" max="4868" width="24.28515625" style="58" customWidth="1"/>
    <col min="4869" max="4869" width="13.140625" style="58" customWidth="1"/>
    <col min="4870" max="4870" width="21.42578125" style="58" customWidth="1"/>
    <col min="4871" max="4871" width="19.85546875" style="58" customWidth="1"/>
    <col min="4872" max="4872" width="16.85546875" style="58" customWidth="1"/>
    <col min="4873" max="5120" width="8.85546875" style="58"/>
    <col min="5121" max="5121" width="10" style="58" customWidth="1"/>
    <col min="5122" max="5122" width="35.140625" style="58" customWidth="1"/>
    <col min="5123" max="5123" width="7" style="58" customWidth="1"/>
    <col min="5124" max="5124" width="24.28515625" style="58" customWidth="1"/>
    <col min="5125" max="5125" width="13.140625" style="58" customWidth="1"/>
    <col min="5126" max="5126" width="21.42578125" style="58" customWidth="1"/>
    <col min="5127" max="5127" width="19.85546875" style="58" customWidth="1"/>
    <col min="5128" max="5128" width="16.85546875" style="58" customWidth="1"/>
    <col min="5129" max="5376" width="8.85546875" style="58"/>
    <col min="5377" max="5377" width="10" style="58" customWidth="1"/>
    <col min="5378" max="5378" width="35.140625" style="58" customWidth="1"/>
    <col min="5379" max="5379" width="7" style="58" customWidth="1"/>
    <col min="5380" max="5380" width="24.28515625" style="58" customWidth="1"/>
    <col min="5381" max="5381" width="13.140625" style="58" customWidth="1"/>
    <col min="5382" max="5382" width="21.42578125" style="58" customWidth="1"/>
    <col min="5383" max="5383" width="19.85546875" style="58" customWidth="1"/>
    <col min="5384" max="5384" width="16.85546875" style="58" customWidth="1"/>
    <col min="5385" max="5632" width="8.85546875" style="58"/>
    <col min="5633" max="5633" width="10" style="58" customWidth="1"/>
    <col min="5634" max="5634" width="35.140625" style="58" customWidth="1"/>
    <col min="5635" max="5635" width="7" style="58" customWidth="1"/>
    <col min="5636" max="5636" width="24.28515625" style="58" customWidth="1"/>
    <col min="5637" max="5637" width="13.140625" style="58" customWidth="1"/>
    <col min="5638" max="5638" width="21.42578125" style="58" customWidth="1"/>
    <col min="5639" max="5639" width="19.85546875" style="58" customWidth="1"/>
    <col min="5640" max="5640" width="16.85546875" style="58" customWidth="1"/>
    <col min="5641" max="5888" width="8.85546875" style="58"/>
    <col min="5889" max="5889" width="10" style="58" customWidth="1"/>
    <col min="5890" max="5890" width="35.140625" style="58" customWidth="1"/>
    <col min="5891" max="5891" width="7" style="58" customWidth="1"/>
    <col min="5892" max="5892" width="24.28515625" style="58" customWidth="1"/>
    <col min="5893" max="5893" width="13.140625" style="58" customWidth="1"/>
    <col min="5894" max="5894" width="21.42578125" style="58" customWidth="1"/>
    <col min="5895" max="5895" width="19.85546875" style="58" customWidth="1"/>
    <col min="5896" max="5896" width="16.85546875" style="58" customWidth="1"/>
    <col min="5897" max="6144" width="8.85546875" style="58"/>
    <col min="6145" max="6145" width="10" style="58" customWidth="1"/>
    <col min="6146" max="6146" width="35.140625" style="58" customWidth="1"/>
    <col min="6147" max="6147" width="7" style="58" customWidth="1"/>
    <col min="6148" max="6148" width="24.28515625" style="58" customWidth="1"/>
    <col min="6149" max="6149" width="13.140625" style="58" customWidth="1"/>
    <col min="6150" max="6150" width="21.42578125" style="58" customWidth="1"/>
    <col min="6151" max="6151" width="19.85546875" style="58" customWidth="1"/>
    <col min="6152" max="6152" width="16.85546875" style="58" customWidth="1"/>
    <col min="6153" max="6400" width="8.85546875" style="58"/>
    <col min="6401" max="6401" width="10" style="58" customWidth="1"/>
    <col min="6402" max="6402" width="35.140625" style="58" customWidth="1"/>
    <col min="6403" max="6403" width="7" style="58" customWidth="1"/>
    <col min="6404" max="6404" width="24.28515625" style="58" customWidth="1"/>
    <col min="6405" max="6405" width="13.140625" style="58" customWidth="1"/>
    <col min="6406" max="6406" width="21.42578125" style="58" customWidth="1"/>
    <col min="6407" max="6407" width="19.85546875" style="58" customWidth="1"/>
    <col min="6408" max="6408" width="16.85546875" style="58" customWidth="1"/>
    <col min="6409" max="6656" width="8.85546875" style="58"/>
    <col min="6657" max="6657" width="10" style="58" customWidth="1"/>
    <col min="6658" max="6658" width="35.140625" style="58" customWidth="1"/>
    <col min="6659" max="6659" width="7" style="58" customWidth="1"/>
    <col min="6660" max="6660" width="24.28515625" style="58" customWidth="1"/>
    <col min="6661" max="6661" width="13.140625" style="58" customWidth="1"/>
    <col min="6662" max="6662" width="21.42578125" style="58" customWidth="1"/>
    <col min="6663" max="6663" width="19.85546875" style="58" customWidth="1"/>
    <col min="6664" max="6664" width="16.85546875" style="58" customWidth="1"/>
    <col min="6665" max="6912" width="8.85546875" style="58"/>
    <col min="6913" max="6913" width="10" style="58" customWidth="1"/>
    <col min="6914" max="6914" width="35.140625" style="58" customWidth="1"/>
    <col min="6915" max="6915" width="7" style="58" customWidth="1"/>
    <col min="6916" max="6916" width="24.28515625" style="58" customWidth="1"/>
    <col min="6917" max="6917" width="13.140625" style="58" customWidth="1"/>
    <col min="6918" max="6918" width="21.42578125" style="58" customWidth="1"/>
    <col min="6919" max="6919" width="19.85546875" style="58" customWidth="1"/>
    <col min="6920" max="6920" width="16.85546875" style="58" customWidth="1"/>
    <col min="6921" max="7168" width="8.85546875" style="58"/>
    <col min="7169" max="7169" width="10" style="58" customWidth="1"/>
    <col min="7170" max="7170" width="35.140625" style="58" customWidth="1"/>
    <col min="7171" max="7171" width="7" style="58" customWidth="1"/>
    <col min="7172" max="7172" width="24.28515625" style="58" customWidth="1"/>
    <col min="7173" max="7173" width="13.140625" style="58" customWidth="1"/>
    <col min="7174" max="7174" width="21.42578125" style="58" customWidth="1"/>
    <col min="7175" max="7175" width="19.85546875" style="58" customWidth="1"/>
    <col min="7176" max="7176" width="16.85546875" style="58" customWidth="1"/>
    <col min="7177" max="7424" width="8.85546875" style="58"/>
    <col min="7425" max="7425" width="10" style="58" customWidth="1"/>
    <col min="7426" max="7426" width="35.140625" style="58" customWidth="1"/>
    <col min="7427" max="7427" width="7" style="58" customWidth="1"/>
    <col min="7428" max="7428" width="24.28515625" style="58" customWidth="1"/>
    <col min="7429" max="7429" width="13.140625" style="58" customWidth="1"/>
    <col min="7430" max="7430" width="21.42578125" style="58" customWidth="1"/>
    <col min="7431" max="7431" width="19.85546875" style="58" customWidth="1"/>
    <col min="7432" max="7432" width="16.85546875" style="58" customWidth="1"/>
    <col min="7433" max="7680" width="8.85546875" style="58"/>
    <col min="7681" max="7681" width="10" style="58" customWidth="1"/>
    <col min="7682" max="7682" width="35.140625" style="58" customWidth="1"/>
    <col min="7683" max="7683" width="7" style="58" customWidth="1"/>
    <col min="7684" max="7684" width="24.28515625" style="58" customWidth="1"/>
    <col min="7685" max="7685" width="13.140625" style="58" customWidth="1"/>
    <col min="7686" max="7686" width="21.42578125" style="58" customWidth="1"/>
    <col min="7687" max="7687" width="19.85546875" style="58" customWidth="1"/>
    <col min="7688" max="7688" width="16.85546875" style="58" customWidth="1"/>
    <col min="7689" max="7936" width="8.85546875" style="58"/>
    <col min="7937" max="7937" width="10" style="58" customWidth="1"/>
    <col min="7938" max="7938" width="35.140625" style="58" customWidth="1"/>
    <col min="7939" max="7939" width="7" style="58" customWidth="1"/>
    <col min="7940" max="7940" width="24.28515625" style="58" customWidth="1"/>
    <col min="7941" max="7941" width="13.140625" style="58" customWidth="1"/>
    <col min="7942" max="7942" width="21.42578125" style="58" customWidth="1"/>
    <col min="7943" max="7943" width="19.85546875" style="58" customWidth="1"/>
    <col min="7944" max="7944" width="16.85546875" style="58" customWidth="1"/>
    <col min="7945" max="8192" width="8.85546875" style="58"/>
    <col min="8193" max="8193" width="10" style="58" customWidth="1"/>
    <col min="8194" max="8194" width="35.140625" style="58" customWidth="1"/>
    <col min="8195" max="8195" width="7" style="58" customWidth="1"/>
    <col min="8196" max="8196" width="24.28515625" style="58" customWidth="1"/>
    <col min="8197" max="8197" width="13.140625" style="58" customWidth="1"/>
    <col min="8198" max="8198" width="21.42578125" style="58" customWidth="1"/>
    <col min="8199" max="8199" width="19.85546875" style="58" customWidth="1"/>
    <col min="8200" max="8200" width="16.85546875" style="58" customWidth="1"/>
    <col min="8201" max="8448" width="8.85546875" style="58"/>
    <col min="8449" max="8449" width="10" style="58" customWidth="1"/>
    <col min="8450" max="8450" width="35.140625" style="58" customWidth="1"/>
    <col min="8451" max="8451" width="7" style="58" customWidth="1"/>
    <col min="8452" max="8452" width="24.28515625" style="58" customWidth="1"/>
    <col min="8453" max="8453" width="13.140625" style="58" customWidth="1"/>
    <col min="8454" max="8454" width="21.42578125" style="58" customWidth="1"/>
    <col min="8455" max="8455" width="19.85546875" style="58" customWidth="1"/>
    <col min="8456" max="8456" width="16.85546875" style="58" customWidth="1"/>
    <col min="8457" max="8704" width="8.85546875" style="58"/>
    <col min="8705" max="8705" width="10" style="58" customWidth="1"/>
    <col min="8706" max="8706" width="35.140625" style="58" customWidth="1"/>
    <col min="8707" max="8707" width="7" style="58" customWidth="1"/>
    <col min="8708" max="8708" width="24.28515625" style="58" customWidth="1"/>
    <col min="8709" max="8709" width="13.140625" style="58" customWidth="1"/>
    <col min="8710" max="8710" width="21.42578125" style="58" customWidth="1"/>
    <col min="8711" max="8711" width="19.85546875" style="58" customWidth="1"/>
    <col min="8712" max="8712" width="16.85546875" style="58" customWidth="1"/>
    <col min="8713" max="8960" width="8.85546875" style="58"/>
    <col min="8961" max="8961" width="10" style="58" customWidth="1"/>
    <col min="8962" max="8962" width="35.140625" style="58" customWidth="1"/>
    <col min="8963" max="8963" width="7" style="58" customWidth="1"/>
    <col min="8964" max="8964" width="24.28515625" style="58" customWidth="1"/>
    <col min="8965" max="8965" width="13.140625" style="58" customWidth="1"/>
    <col min="8966" max="8966" width="21.42578125" style="58" customWidth="1"/>
    <col min="8967" max="8967" width="19.85546875" style="58" customWidth="1"/>
    <col min="8968" max="8968" width="16.85546875" style="58" customWidth="1"/>
    <col min="8969" max="9216" width="8.85546875" style="58"/>
    <col min="9217" max="9217" width="10" style="58" customWidth="1"/>
    <col min="9218" max="9218" width="35.140625" style="58" customWidth="1"/>
    <col min="9219" max="9219" width="7" style="58" customWidth="1"/>
    <col min="9220" max="9220" width="24.28515625" style="58" customWidth="1"/>
    <col min="9221" max="9221" width="13.140625" style="58" customWidth="1"/>
    <col min="9222" max="9222" width="21.42578125" style="58" customWidth="1"/>
    <col min="9223" max="9223" width="19.85546875" style="58" customWidth="1"/>
    <col min="9224" max="9224" width="16.85546875" style="58" customWidth="1"/>
    <col min="9225" max="9472" width="8.85546875" style="58"/>
    <col min="9473" max="9473" width="10" style="58" customWidth="1"/>
    <col min="9474" max="9474" width="35.140625" style="58" customWidth="1"/>
    <col min="9475" max="9475" width="7" style="58" customWidth="1"/>
    <col min="9476" max="9476" width="24.28515625" style="58" customWidth="1"/>
    <col min="9477" max="9477" width="13.140625" style="58" customWidth="1"/>
    <col min="9478" max="9478" width="21.42578125" style="58" customWidth="1"/>
    <col min="9479" max="9479" width="19.85546875" style="58" customWidth="1"/>
    <col min="9480" max="9480" width="16.85546875" style="58" customWidth="1"/>
    <col min="9481" max="9728" width="8.85546875" style="58"/>
    <col min="9729" max="9729" width="10" style="58" customWidth="1"/>
    <col min="9730" max="9730" width="35.140625" style="58" customWidth="1"/>
    <col min="9731" max="9731" width="7" style="58" customWidth="1"/>
    <col min="9732" max="9732" width="24.28515625" style="58" customWidth="1"/>
    <col min="9733" max="9733" width="13.140625" style="58" customWidth="1"/>
    <col min="9734" max="9734" width="21.42578125" style="58" customWidth="1"/>
    <col min="9735" max="9735" width="19.85546875" style="58" customWidth="1"/>
    <col min="9736" max="9736" width="16.85546875" style="58" customWidth="1"/>
    <col min="9737" max="9984" width="8.85546875" style="58"/>
    <col min="9985" max="9985" width="10" style="58" customWidth="1"/>
    <col min="9986" max="9986" width="35.140625" style="58" customWidth="1"/>
    <col min="9987" max="9987" width="7" style="58" customWidth="1"/>
    <col min="9988" max="9988" width="24.28515625" style="58" customWidth="1"/>
    <col min="9989" max="9989" width="13.140625" style="58" customWidth="1"/>
    <col min="9990" max="9990" width="21.42578125" style="58" customWidth="1"/>
    <col min="9991" max="9991" width="19.85546875" style="58" customWidth="1"/>
    <col min="9992" max="9992" width="16.85546875" style="58" customWidth="1"/>
    <col min="9993" max="10240" width="8.85546875" style="58"/>
    <col min="10241" max="10241" width="10" style="58" customWidth="1"/>
    <col min="10242" max="10242" width="35.140625" style="58" customWidth="1"/>
    <col min="10243" max="10243" width="7" style="58" customWidth="1"/>
    <col min="10244" max="10244" width="24.28515625" style="58" customWidth="1"/>
    <col min="10245" max="10245" width="13.140625" style="58" customWidth="1"/>
    <col min="10246" max="10246" width="21.42578125" style="58" customWidth="1"/>
    <col min="10247" max="10247" width="19.85546875" style="58" customWidth="1"/>
    <col min="10248" max="10248" width="16.85546875" style="58" customWidth="1"/>
    <col min="10249" max="10496" width="8.85546875" style="58"/>
    <col min="10497" max="10497" width="10" style="58" customWidth="1"/>
    <col min="10498" max="10498" width="35.140625" style="58" customWidth="1"/>
    <col min="10499" max="10499" width="7" style="58" customWidth="1"/>
    <col min="10500" max="10500" width="24.28515625" style="58" customWidth="1"/>
    <col min="10501" max="10501" width="13.140625" style="58" customWidth="1"/>
    <col min="10502" max="10502" width="21.42578125" style="58" customWidth="1"/>
    <col min="10503" max="10503" width="19.85546875" style="58" customWidth="1"/>
    <col min="10504" max="10504" width="16.85546875" style="58" customWidth="1"/>
    <col min="10505" max="10752" width="8.85546875" style="58"/>
    <col min="10753" max="10753" width="10" style="58" customWidth="1"/>
    <col min="10754" max="10754" width="35.140625" style="58" customWidth="1"/>
    <col min="10755" max="10755" width="7" style="58" customWidth="1"/>
    <col min="10756" max="10756" width="24.28515625" style="58" customWidth="1"/>
    <col min="10757" max="10757" width="13.140625" style="58" customWidth="1"/>
    <col min="10758" max="10758" width="21.42578125" style="58" customWidth="1"/>
    <col min="10759" max="10759" width="19.85546875" style="58" customWidth="1"/>
    <col min="10760" max="10760" width="16.85546875" style="58" customWidth="1"/>
    <col min="10761" max="11008" width="8.85546875" style="58"/>
    <col min="11009" max="11009" width="10" style="58" customWidth="1"/>
    <col min="11010" max="11010" width="35.140625" style="58" customWidth="1"/>
    <col min="11011" max="11011" width="7" style="58" customWidth="1"/>
    <col min="11012" max="11012" width="24.28515625" style="58" customWidth="1"/>
    <col min="11013" max="11013" width="13.140625" style="58" customWidth="1"/>
    <col min="11014" max="11014" width="21.42578125" style="58" customWidth="1"/>
    <col min="11015" max="11015" width="19.85546875" style="58" customWidth="1"/>
    <col min="11016" max="11016" width="16.85546875" style="58" customWidth="1"/>
    <col min="11017" max="11264" width="8.85546875" style="58"/>
    <col min="11265" max="11265" width="10" style="58" customWidth="1"/>
    <col min="11266" max="11266" width="35.140625" style="58" customWidth="1"/>
    <col min="11267" max="11267" width="7" style="58" customWidth="1"/>
    <col min="11268" max="11268" width="24.28515625" style="58" customWidth="1"/>
    <col min="11269" max="11269" width="13.140625" style="58" customWidth="1"/>
    <col min="11270" max="11270" width="21.42578125" style="58" customWidth="1"/>
    <col min="11271" max="11271" width="19.85546875" style="58" customWidth="1"/>
    <col min="11272" max="11272" width="16.85546875" style="58" customWidth="1"/>
    <col min="11273" max="11520" width="8.85546875" style="58"/>
    <col min="11521" max="11521" width="10" style="58" customWidth="1"/>
    <col min="11522" max="11522" width="35.140625" style="58" customWidth="1"/>
    <col min="11523" max="11523" width="7" style="58" customWidth="1"/>
    <col min="11524" max="11524" width="24.28515625" style="58" customWidth="1"/>
    <col min="11525" max="11525" width="13.140625" style="58" customWidth="1"/>
    <col min="11526" max="11526" width="21.42578125" style="58" customWidth="1"/>
    <col min="11527" max="11527" width="19.85546875" style="58" customWidth="1"/>
    <col min="11528" max="11528" width="16.85546875" style="58" customWidth="1"/>
    <col min="11529" max="11776" width="8.85546875" style="58"/>
    <col min="11777" max="11777" width="10" style="58" customWidth="1"/>
    <col min="11778" max="11778" width="35.140625" style="58" customWidth="1"/>
    <col min="11779" max="11779" width="7" style="58" customWidth="1"/>
    <col min="11780" max="11780" width="24.28515625" style="58" customWidth="1"/>
    <col min="11781" max="11781" width="13.140625" style="58" customWidth="1"/>
    <col min="11782" max="11782" width="21.42578125" style="58" customWidth="1"/>
    <col min="11783" max="11783" width="19.85546875" style="58" customWidth="1"/>
    <col min="11784" max="11784" width="16.85546875" style="58" customWidth="1"/>
    <col min="11785" max="12032" width="8.85546875" style="58"/>
    <col min="12033" max="12033" width="10" style="58" customWidth="1"/>
    <col min="12034" max="12034" width="35.140625" style="58" customWidth="1"/>
    <col min="12035" max="12035" width="7" style="58" customWidth="1"/>
    <col min="12036" max="12036" width="24.28515625" style="58" customWidth="1"/>
    <col min="12037" max="12037" width="13.140625" style="58" customWidth="1"/>
    <col min="12038" max="12038" width="21.42578125" style="58" customWidth="1"/>
    <col min="12039" max="12039" width="19.85546875" style="58" customWidth="1"/>
    <col min="12040" max="12040" width="16.85546875" style="58" customWidth="1"/>
    <col min="12041" max="12288" width="8.85546875" style="58"/>
    <col min="12289" max="12289" width="10" style="58" customWidth="1"/>
    <col min="12290" max="12290" width="35.140625" style="58" customWidth="1"/>
    <col min="12291" max="12291" width="7" style="58" customWidth="1"/>
    <col min="12292" max="12292" width="24.28515625" style="58" customWidth="1"/>
    <col min="12293" max="12293" width="13.140625" style="58" customWidth="1"/>
    <col min="12294" max="12294" width="21.42578125" style="58" customWidth="1"/>
    <col min="12295" max="12295" width="19.85546875" style="58" customWidth="1"/>
    <col min="12296" max="12296" width="16.85546875" style="58" customWidth="1"/>
    <col min="12297" max="12544" width="8.85546875" style="58"/>
    <col min="12545" max="12545" width="10" style="58" customWidth="1"/>
    <col min="12546" max="12546" width="35.140625" style="58" customWidth="1"/>
    <col min="12547" max="12547" width="7" style="58" customWidth="1"/>
    <col min="12548" max="12548" width="24.28515625" style="58" customWidth="1"/>
    <col min="12549" max="12549" width="13.140625" style="58" customWidth="1"/>
    <col min="12550" max="12550" width="21.42578125" style="58" customWidth="1"/>
    <col min="12551" max="12551" width="19.85546875" style="58" customWidth="1"/>
    <col min="12552" max="12552" width="16.85546875" style="58" customWidth="1"/>
    <col min="12553" max="12800" width="8.85546875" style="58"/>
    <col min="12801" max="12801" width="10" style="58" customWidth="1"/>
    <col min="12802" max="12802" width="35.140625" style="58" customWidth="1"/>
    <col min="12803" max="12803" width="7" style="58" customWidth="1"/>
    <col min="12804" max="12804" width="24.28515625" style="58" customWidth="1"/>
    <col min="12805" max="12805" width="13.140625" style="58" customWidth="1"/>
    <col min="12806" max="12806" width="21.42578125" style="58" customWidth="1"/>
    <col min="12807" max="12807" width="19.85546875" style="58" customWidth="1"/>
    <col min="12808" max="12808" width="16.85546875" style="58" customWidth="1"/>
    <col min="12809" max="13056" width="8.85546875" style="58"/>
    <col min="13057" max="13057" width="10" style="58" customWidth="1"/>
    <col min="13058" max="13058" width="35.140625" style="58" customWidth="1"/>
    <col min="13059" max="13059" width="7" style="58" customWidth="1"/>
    <col min="13060" max="13060" width="24.28515625" style="58" customWidth="1"/>
    <col min="13061" max="13061" width="13.140625" style="58" customWidth="1"/>
    <col min="13062" max="13062" width="21.42578125" style="58" customWidth="1"/>
    <col min="13063" max="13063" width="19.85546875" style="58" customWidth="1"/>
    <col min="13064" max="13064" width="16.85546875" style="58" customWidth="1"/>
    <col min="13065" max="13312" width="8.85546875" style="58"/>
    <col min="13313" max="13313" width="10" style="58" customWidth="1"/>
    <col min="13314" max="13314" width="35.140625" style="58" customWidth="1"/>
    <col min="13315" max="13315" width="7" style="58" customWidth="1"/>
    <col min="13316" max="13316" width="24.28515625" style="58" customWidth="1"/>
    <col min="13317" max="13317" width="13.140625" style="58" customWidth="1"/>
    <col min="13318" max="13318" width="21.42578125" style="58" customWidth="1"/>
    <col min="13319" max="13319" width="19.85546875" style="58" customWidth="1"/>
    <col min="13320" max="13320" width="16.85546875" style="58" customWidth="1"/>
    <col min="13321" max="13568" width="8.85546875" style="58"/>
    <col min="13569" max="13569" width="10" style="58" customWidth="1"/>
    <col min="13570" max="13570" width="35.140625" style="58" customWidth="1"/>
    <col min="13571" max="13571" width="7" style="58" customWidth="1"/>
    <col min="13572" max="13572" width="24.28515625" style="58" customWidth="1"/>
    <col min="13573" max="13573" width="13.140625" style="58" customWidth="1"/>
    <col min="13574" max="13574" width="21.42578125" style="58" customWidth="1"/>
    <col min="13575" max="13575" width="19.85546875" style="58" customWidth="1"/>
    <col min="13576" max="13576" width="16.85546875" style="58" customWidth="1"/>
    <col min="13577" max="13824" width="8.85546875" style="58"/>
    <col min="13825" max="13825" width="10" style="58" customWidth="1"/>
    <col min="13826" max="13826" width="35.140625" style="58" customWidth="1"/>
    <col min="13827" max="13827" width="7" style="58" customWidth="1"/>
    <col min="13828" max="13828" width="24.28515625" style="58" customWidth="1"/>
    <col min="13829" max="13829" width="13.140625" style="58" customWidth="1"/>
    <col min="13830" max="13830" width="21.42578125" style="58" customWidth="1"/>
    <col min="13831" max="13831" width="19.85546875" style="58" customWidth="1"/>
    <col min="13832" max="13832" width="16.85546875" style="58" customWidth="1"/>
    <col min="13833" max="14080" width="8.85546875" style="58"/>
    <col min="14081" max="14081" width="10" style="58" customWidth="1"/>
    <col min="14082" max="14082" width="35.140625" style="58" customWidth="1"/>
    <col min="14083" max="14083" width="7" style="58" customWidth="1"/>
    <col min="14084" max="14084" width="24.28515625" style="58" customWidth="1"/>
    <col min="14085" max="14085" width="13.140625" style="58" customWidth="1"/>
    <col min="14086" max="14086" width="21.42578125" style="58" customWidth="1"/>
    <col min="14087" max="14087" width="19.85546875" style="58" customWidth="1"/>
    <col min="14088" max="14088" width="16.85546875" style="58" customWidth="1"/>
    <col min="14089" max="14336" width="8.85546875" style="58"/>
    <col min="14337" max="14337" width="10" style="58" customWidth="1"/>
    <col min="14338" max="14338" width="35.140625" style="58" customWidth="1"/>
    <col min="14339" max="14339" width="7" style="58" customWidth="1"/>
    <col min="14340" max="14340" width="24.28515625" style="58" customWidth="1"/>
    <col min="14341" max="14341" width="13.140625" style="58" customWidth="1"/>
    <col min="14342" max="14342" width="21.42578125" style="58" customWidth="1"/>
    <col min="14343" max="14343" width="19.85546875" style="58" customWidth="1"/>
    <col min="14344" max="14344" width="16.85546875" style="58" customWidth="1"/>
    <col min="14345" max="14592" width="8.85546875" style="58"/>
    <col min="14593" max="14593" width="10" style="58" customWidth="1"/>
    <col min="14594" max="14594" width="35.140625" style="58" customWidth="1"/>
    <col min="14595" max="14595" width="7" style="58" customWidth="1"/>
    <col min="14596" max="14596" width="24.28515625" style="58" customWidth="1"/>
    <col min="14597" max="14597" width="13.140625" style="58" customWidth="1"/>
    <col min="14598" max="14598" width="21.42578125" style="58" customWidth="1"/>
    <col min="14599" max="14599" width="19.85546875" style="58" customWidth="1"/>
    <col min="14600" max="14600" width="16.85546875" style="58" customWidth="1"/>
    <col min="14601" max="14848" width="8.85546875" style="58"/>
    <col min="14849" max="14849" width="10" style="58" customWidth="1"/>
    <col min="14850" max="14850" width="35.140625" style="58" customWidth="1"/>
    <col min="14851" max="14851" width="7" style="58" customWidth="1"/>
    <col min="14852" max="14852" width="24.28515625" style="58" customWidth="1"/>
    <col min="14853" max="14853" width="13.140625" style="58" customWidth="1"/>
    <col min="14854" max="14854" width="21.42578125" style="58" customWidth="1"/>
    <col min="14855" max="14855" width="19.85546875" style="58" customWidth="1"/>
    <col min="14856" max="14856" width="16.85546875" style="58" customWidth="1"/>
    <col min="14857" max="15104" width="8.85546875" style="58"/>
    <col min="15105" max="15105" width="10" style="58" customWidth="1"/>
    <col min="15106" max="15106" width="35.140625" style="58" customWidth="1"/>
    <col min="15107" max="15107" width="7" style="58" customWidth="1"/>
    <col min="15108" max="15108" width="24.28515625" style="58" customWidth="1"/>
    <col min="15109" max="15109" width="13.140625" style="58" customWidth="1"/>
    <col min="15110" max="15110" width="21.42578125" style="58" customWidth="1"/>
    <col min="15111" max="15111" width="19.85546875" style="58" customWidth="1"/>
    <col min="15112" max="15112" width="16.85546875" style="58" customWidth="1"/>
    <col min="15113" max="15360" width="8.85546875" style="58"/>
    <col min="15361" max="15361" width="10" style="58" customWidth="1"/>
    <col min="15362" max="15362" width="35.140625" style="58" customWidth="1"/>
    <col min="15363" max="15363" width="7" style="58" customWidth="1"/>
    <col min="15364" max="15364" width="24.28515625" style="58" customWidth="1"/>
    <col min="15365" max="15365" width="13.140625" style="58" customWidth="1"/>
    <col min="15366" max="15366" width="21.42578125" style="58" customWidth="1"/>
    <col min="15367" max="15367" width="19.85546875" style="58" customWidth="1"/>
    <col min="15368" max="15368" width="16.85546875" style="58" customWidth="1"/>
    <col min="15369" max="15616" width="8.85546875" style="58"/>
    <col min="15617" max="15617" width="10" style="58" customWidth="1"/>
    <col min="15618" max="15618" width="35.140625" style="58" customWidth="1"/>
    <col min="15619" max="15619" width="7" style="58" customWidth="1"/>
    <col min="15620" max="15620" width="24.28515625" style="58" customWidth="1"/>
    <col min="15621" max="15621" width="13.140625" style="58" customWidth="1"/>
    <col min="15622" max="15622" width="21.42578125" style="58" customWidth="1"/>
    <col min="15623" max="15623" width="19.85546875" style="58" customWidth="1"/>
    <col min="15624" max="15624" width="16.85546875" style="58" customWidth="1"/>
    <col min="15625" max="15872" width="8.85546875" style="58"/>
    <col min="15873" max="15873" width="10" style="58" customWidth="1"/>
    <col min="15874" max="15874" width="35.140625" style="58" customWidth="1"/>
    <col min="15875" max="15875" width="7" style="58" customWidth="1"/>
    <col min="15876" max="15876" width="24.28515625" style="58" customWidth="1"/>
    <col min="15877" max="15877" width="13.140625" style="58" customWidth="1"/>
    <col min="15878" max="15878" width="21.42578125" style="58" customWidth="1"/>
    <col min="15879" max="15879" width="19.85546875" style="58" customWidth="1"/>
    <col min="15880" max="15880" width="16.85546875" style="58" customWidth="1"/>
    <col min="15881" max="16128" width="8.85546875" style="58"/>
    <col min="16129" max="16129" width="10" style="58" customWidth="1"/>
    <col min="16130" max="16130" width="35.140625" style="58" customWidth="1"/>
    <col min="16131" max="16131" width="7" style="58" customWidth="1"/>
    <col min="16132" max="16132" width="24.28515625" style="58" customWidth="1"/>
    <col min="16133" max="16133" width="13.140625" style="58" customWidth="1"/>
    <col min="16134" max="16134" width="21.42578125" style="58" customWidth="1"/>
    <col min="16135" max="16135" width="19.85546875" style="58" customWidth="1"/>
    <col min="16136" max="16136" width="16.85546875" style="58" customWidth="1"/>
    <col min="16137" max="16384" width="8.85546875" style="58"/>
  </cols>
  <sheetData>
    <row r="1" spans="1:8" s="54" customFormat="1" ht="57.75" customHeight="1" x14ac:dyDescent="0.2">
      <c r="A1" s="52" t="s">
        <v>6</v>
      </c>
      <c r="B1" s="52" t="s">
        <v>0</v>
      </c>
      <c r="C1" s="52" t="s">
        <v>1</v>
      </c>
      <c r="D1" s="52" t="s">
        <v>2</v>
      </c>
      <c r="E1" s="52" t="s">
        <v>3</v>
      </c>
      <c r="F1" s="53" t="s">
        <v>4</v>
      </c>
      <c r="G1" s="52" t="s">
        <v>5</v>
      </c>
      <c r="H1" s="52" t="s">
        <v>7</v>
      </c>
    </row>
    <row r="2" spans="1:8" ht="13.5" customHeight="1" x14ac:dyDescent="0.2">
      <c r="A2" s="55" t="s">
        <v>570</v>
      </c>
      <c r="B2" s="55" t="s">
        <v>571</v>
      </c>
      <c r="C2" s="55" t="s">
        <v>410</v>
      </c>
      <c r="D2" s="55" t="s">
        <v>411</v>
      </c>
      <c r="E2" s="55" t="s">
        <v>572</v>
      </c>
      <c r="F2" s="56">
        <v>53000000</v>
      </c>
      <c r="G2" s="56">
        <v>53000000</v>
      </c>
      <c r="H2" s="57">
        <f>SUM(F2-G2)</f>
        <v>0</v>
      </c>
    </row>
    <row r="3" spans="1:8" ht="13.5" customHeight="1" x14ac:dyDescent="0.2">
      <c r="A3" s="55" t="s">
        <v>573</v>
      </c>
      <c r="B3" s="55" t="s">
        <v>574</v>
      </c>
      <c r="C3" s="55" t="s">
        <v>575</v>
      </c>
      <c r="D3" s="55" t="s">
        <v>576</v>
      </c>
      <c r="E3" s="55" t="s">
        <v>577</v>
      </c>
      <c r="F3" s="56">
        <v>2000000</v>
      </c>
      <c r="G3" s="56">
        <v>2000000</v>
      </c>
      <c r="H3" s="57">
        <f t="shared" ref="H3:H22" si="0">SUM(F3-G3)</f>
        <v>0</v>
      </c>
    </row>
    <row r="4" spans="1:8" ht="13.5" customHeight="1" x14ac:dyDescent="0.2">
      <c r="A4" s="55" t="s">
        <v>573</v>
      </c>
      <c r="B4" s="55" t="s">
        <v>578</v>
      </c>
      <c r="C4" s="55" t="s">
        <v>575</v>
      </c>
      <c r="D4" s="55" t="s">
        <v>576</v>
      </c>
      <c r="E4" s="55" t="s">
        <v>577</v>
      </c>
      <c r="F4" s="56">
        <v>15750000</v>
      </c>
      <c r="G4" s="56">
        <v>15750000</v>
      </c>
      <c r="H4" s="57">
        <f t="shared" si="0"/>
        <v>0</v>
      </c>
    </row>
    <row r="5" spans="1:8" ht="13.5" customHeight="1" x14ac:dyDescent="0.2">
      <c r="A5" s="55" t="s">
        <v>579</v>
      </c>
      <c r="B5" s="55" t="s">
        <v>580</v>
      </c>
      <c r="C5" s="55" t="s">
        <v>581</v>
      </c>
      <c r="D5" s="55" t="s">
        <v>582</v>
      </c>
      <c r="E5" s="55" t="s">
        <v>583</v>
      </c>
      <c r="F5" s="56">
        <v>75000000</v>
      </c>
      <c r="G5" s="56">
        <v>75000000</v>
      </c>
      <c r="H5" s="57">
        <f t="shared" si="0"/>
        <v>0</v>
      </c>
    </row>
    <row r="6" spans="1:8" ht="13.5" customHeight="1" x14ac:dyDescent="0.2">
      <c r="A6" s="55" t="s">
        <v>584</v>
      </c>
      <c r="B6" s="55" t="s">
        <v>585</v>
      </c>
      <c r="C6" s="55" t="s">
        <v>586</v>
      </c>
      <c r="D6" s="55" t="s">
        <v>587</v>
      </c>
      <c r="E6" s="55" t="s">
        <v>588</v>
      </c>
      <c r="F6" s="56">
        <v>88025000</v>
      </c>
      <c r="G6" s="56">
        <v>44000000</v>
      </c>
      <c r="H6" s="57">
        <f t="shared" si="0"/>
        <v>44025000</v>
      </c>
    </row>
    <row r="7" spans="1:8" ht="13.5" customHeight="1" x14ac:dyDescent="0.2">
      <c r="A7" s="55" t="s">
        <v>589</v>
      </c>
      <c r="B7" s="55" t="s">
        <v>590</v>
      </c>
      <c r="C7" s="55" t="s">
        <v>591</v>
      </c>
      <c r="D7" s="55" t="s">
        <v>592</v>
      </c>
      <c r="E7" s="55" t="s">
        <v>593</v>
      </c>
      <c r="F7" s="56">
        <v>26750000</v>
      </c>
      <c r="G7" s="56">
        <v>26750000</v>
      </c>
      <c r="H7" s="57">
        <f t="shared" si="0"/>
        <v>0</v>
      </c>
    </row>
    <row r="8" spans="1:8" ht="13.5" customHeight="1" x14ac:dyDescent="0.2">
      <c r="A8" s="55" t="s">
        <v>579</v>
      </c>
      <c r="B8" s="55" t="s">
        <v>594</v>
      </c>
      <c r="C8" s="55" t="s">
        <v>595</v>
      </c>
      <c r="D8" s="55" t="s">
        <v>596</v>
      </c>
      <c r="E8" s="55" t="s">
        <v>597</v>
      </c>
      <c r="F8" s="56">
        <v>100000000</v>
      </c>
      <c r="G8" s="56">
        <v>100000000</v>
      </c>
      <c r="H8" s="57">
        <f t="shared" si="0"/>
        <v>0</v>
      </c>
    </row>
    <row r="9" spans="1:8" ht="13.5" customHeight="1" x14ac:dyDescent="0.2">
      <c r="A9" s="55" t="s">
        <v>579</v>
      </c>
      <c r="B9" s="55" t="s">
        <v>598</v>
      </c>
      <c r="C9" s="55" t="s">
        <v>599</v>
      </c>
      <c r="D9" s="55" t="s">
        <v>600</v>
      </c>
      <c r="E9" s="55" t="s">
        <v>601</v>
      </c>
      <c r="F9" s="56">
        <v>2999999.9</v>
      </c>
      <c r="G9" s="56">
        <v>1499999.9</v>
      </c>
      <c r="H9" s="57">
        <f t="shared" si="0"/>
        <v>1500000</v>
      </c>
    </row>
    <row r="10" spans="1:8" ht="13.5" customHeight="1" x14ac:dyDescent="0.2">
      <c r="A10" s="55" t="s">
        <v>602</v>
      </c>
      <c r="B10" s="55" t="s">
        <v>603</v>
      </c>
      <c r="C10" s="55" t="s">
        <v>604</v>
      </c>
      <c r="D10" s="55" t="s">
        <v>605</v>
      </c>
      <c r="E10" s="55" t="s">
        <v>606</v>
      </c>
      <c r="F10" s="56">
        <v>18445000</v>
      </c>
      <c r="G10" s="56">
        <v>18445000</v>
      </c>
      <c r="H10" s="57">
        <f t="shared" si="0"/>
        <v>0</v>
      </c>
    </row>
    <row r="11" spans="1:8" ht="13.5" customHeight="1" x14ac:dyDescent="0.2">
      <c r="A11" s="55" t="s">
        <v>570</v>
      </c>
      <c r="B11" s="55" t="s">
        <v>607</v>
      </c>
      <c r="C11" s="55" t="s">
        <v>176</v>
      </c>
      <c r="D11" s="55" t="s">
        <v>177</v>
      </c>
      <c r="E11" s="55" t="s">
        <v>178</v>
      </c>
      <c r="F11" s="56">
        <v>4500000</v>
      </c>
      <c r="G11" s="56">
        <v>4500000</v>
      </c>
      <c r="H11" s="57">
        <f t="shared" si="0"/>
        <v>0</v>
      </c>
    </row>
    <row r="12" spans="1:8" ht="13.5" customHeight="1" x14ac:dyDescent="0.2">
      <c r="A12" s="55" t="s">
        <v>608</v>
      </c>
      <c r="B12" s="55" t="s">
        <v>609</v>
      </c>
      <c r="C12" s="55" t="s">
        <v>610</v>
      </c>
      <c r="D12" s="55" t="s">
        <v>611</v>
      </c>
      <c r="E12" s="55" t="s">
        <v>612</v>
      </c>
      <c r="F12" s="56">
        <v>57500000</v>
      </c>
      <c r="G12" s="56">
        <v>57500000</v>
      </c>
      <c r="H12" s="57">
        <f t="shared" si="0"/>
        <v>0</v>
      </c>
    </row>
    <row r="13" spans="1:8" ht="13.5" customHeight="1" x14ac:dyDescent="0.2">
      <c r="A13" s="55" t="s">
        <v>613</v>
      </c>
      <c r="B13" s="55" t="s">
        <v>614</v>
      </c>
      <c r="C13" s="55" t="s">
        <v>615</v>
      </c>
      <c r="D13" s="55" t="s">
        <v>616</v>
      </c>
      <c r="E13" s="55" t="s">
        <v>617</v>
      </c>
      <c r="F13" s="56">
        <v>10000000</v>
      </c>
      <c r="G13" s="56">
        <v>10000000</v>
      </c>
      <c r="H13" s="57">
        <f t="shared" si="0"/>
        <v>0</v>
      </c>
    </row>
    <row r="14" spans="1:8" ht="13.5" customHeight="1" x14ac:dyDescent="0.2">
      <c r="A14" s="55" t="s">
        <v>602</v>
      </c>
      <c r="B14" s="55" t="s">
        <v>618</v>
      </c>
      <c r="C14" s="55" t="s">
        <v>619</v>
      </c>
      <c r="D14" s="55" t="s">
        <v>620</v>
      </c>
      <c r="E14" s="55" t="s">
        <v>621</v>
      </c>
      <c r="F14" s="56">
        <v>2860000</v>
      </c>
      <c r="G14" s="56">
        <v>2860000</v>
      </c>
      <c r="H14" s="57">
        <f t="shared" si="0"/>
        <v>0</v>
      </c>
    </row>
    <row r="15" spans="1:8" ht="13.5" customHeight="1" x14ac:dyDescent="0.2">
      <c r="A15" s="55" t="s">
        <v>579</v>
      </c>
      <c r="B15" s="55" t="s">
        <v>622</v>
      </c>
      <c r="C15" s="55" t="s">
        <v>623</v>
      </c>
      <c r="D15" s="55" t="s">
        <v>624</v>
      </c>
      <c r="E15" s="55" t="s">
        <v>625</v>
      </c>
      <c r="F15" s="56">
        <v>151250000</v>
      </c>
      <c r="G15" s="56">
        <v>151250000</v>
      </c>
      <c r="H15" s="57">
        <f t="shared" si="0"/>
        <v>0</v>
      </c>
    </row>
    <row r="16" spans="1:8" ht="13.5" customHeight="1" x14ac:dyDescent="0.2">
      <c r="A16" s="55" t="s">
        <v>579</v>
      </c>
      <c r="B16" s="55" t="s">
        <v>626</v>
      </c>
      <c r="C16" s="55" t="s">
        <v>623</v>
      </c>
      <c r="D16" s="55" t="s">
        <v>624</v>
      </c>
      <c r="E16" s="55" t="s">
        <v>625</v>
      </c>
      <c r="F16" s="56">
        <v>151250000</v>
      </c>
      <c r="G16" s="56">
        <v>151250000</v>
      </c>
      <c r="H16" s="57">
        <f t="shared" si="0"/>
        <v>0</v>
      </c>
    </row>
    <row r="17" spans="1:8" ht="13.5" customHeight="1" x14ac:dyDescent="0.2">
      <c r="A17" s="55" t="s">
        <v>627</v>
      </c>
      <c r="B17" s="55" t="s">
        <v>628</v>
      </c>
      <c r="C17" s="55" t="s">
        <v>629</v>
      </c>
      <c r="D17" s="55" t="s">
        <v>630</v>
      </c>
      <c r="E17" s="55" t="s">
        <v>631</v>
      </c>
      <c r="F17" s="56">
        <v>5600000</v>
      </c>
      <c r="G17" s="56">
        <v>5600000</v>
      </c>
      <c r="H17" s="57">
        <f t="shared" si="0"/>
        <v>0</v>
      </c>
    </row>
    <row r="18" spans="1:8" ht="13.5" customHeight="1" x14ac:dyDescent="0.2">
      <c r="A18" s="55" t="s">
        <v>579</v>
      </c>
      <c r="B18" s="55" t="s">
        <v>632</v>
      </c>
      <c r="C18" s="55" t="s">
        <v>633</v>
      </c>
      <c r="D18" s="55" t="s">
        <v>634</v>
      </c>
      <c r="E18" s="55" t="s">
        <v>635</v>
      </c>
      <c r="F18" s="56">
        <v>7145000</v>
      </c>
      <c r="G18" s="56">
        <v>7145000</v>
      </c>
      <c r="H18" s="57">
        <f t="shared" si="0"/>
        <v>0</v>
      </c>
    </row>
    <row r="19" spans="1:8" ht="13.5" customHeight="1" x14ac:dyDescent="0.2">
      <c r="A19" s="55" t="s">
        <v>627</v>
      </c>
      <c r="B19" s="55" t="s">
        <v>636</v>
      </c>
      <c r="C19" s="55" t="s">
        <v>637</v>
      </c>
      <c r="D19" s="55" t="s">
        <v>638</v>
      </c>
      <c r="E19" s="55" t="s">
        <v>639</v>
      </c>
      <c r="F19" s="56">
        <v>4062500</v>
      </c>
      <c r="G19" s="56">
        <v>4062500</v>
      </c>
      <c r="H19" s="57">
        <f t="shared" si="0"/>
        <v>0</v>
      </c>
    </row>
    <row r="20" spans="1:8" ht="13.5" customHeight="1" x14ac:dyDescent="0.2">
      <c r="A20" s="55" t="s">
        <v>602</v>
      </c>
      <c r="B20" s="55" t="s">
        <v>640</v>
      </c>
      <c r="C20" s="55" t="s">
        <v>564</v>
      </c>
      <c r="D20" s="55" t="s">
        <v>565</v>
      </c>
      <c r="E20" s="55" t="s">
        <v>641</v>
      </c>
      <c r="F20" s="56">
        <v>9080000</v>
      </c>
      <c r="G20" s="56">
        <v>9080000</v>
      </c>
      <c r="H20" s="57">
        <f t="shared" si="0"/>
        <v>0</v>
      </c>
    </row>
    <row r="21" spans="1:8" ht="13.5" customHeight="1" x14ac:dyDescent="0.2">
      <c r="A21" s="55" t="s">
        <v>573</v>
      </c>
      <c r="B21" s="55" t="s">
        <v>642</v>
      </c>
      <c r="C21" s="55" t="s">
        <v>643</v>
      </c>
      <c r="D21" s="55" t="s">
        <v>644</v>
      </c>
      <c r="E21" s="55" t="s">
        <v>645</v>
      </c>
      <c r="F21" s="56">
        <v>2800000</v>
      </c>
      <c r="G21" s="56">
        <v>2800000</v>
      </c>
      <c r="H21" s="57">
        <f t="shared" si="0"/>
        <v>0</v>
      </c>
    </row>
    <row r="22" spans="1:8" ht="13.5" customHeight="1" x14ac:dyDescent="0.2">
      <c r="A22" s="55" t="s">
        <v>573</v>
      </c>
      <c r="B22" s="55" t="s">
        <v>646</v>
      </c>
      <c r="C22" s="55" t="s">
        <v>643</v>
      </c>
      <c r="D22" s="55" t="s">
        <v>644</v>
      </c>
      <c r="E22" s="55" t="s">
        <v>645</v>
      </c>
      <c r="F22" s="56">
        <v>91400000</v>
      </c>
      <c r="G22" s="56">
        <v>91400000</v>
      </c>
      <c r="H22" s="57">
        <f t="shared" si="0"/>
        <v>0</v>
      </c>
    </row>
    <row r="23" spans="1:8" ht="13.5" customHeight="1" x14ac:dyDescent="0.2">
      <c r="A23" s="59"/>
      <c r="B23" s="60"/>
      <c r="C23" s="61"/>
      <c r="D23" s="60"/>
      <c r="E23" s="62"/>
      <c r="F23" s="62"/>
      <c r="G23" s="62"/>
    </row>
    <row r="24" spans="1:8" ht="12.75" customHeight="1" x14ac:dyDescent="0.2">
      <c r="C24" s="63"/>
      <c r="E24" s="64">
        <f>COUNTA(E2:E23)</f>
        <v>21</v>
      </c>
      <c r="F24" s="65">
        <f>SUM(F2:F23)</f>
        <v>879417499.89999998</v>
      </c>
      <c r="G24" s="65">
        <f>SUM(G2:G23)</f>
        <v>833892499.89999998</v>
      </c>
      <c r="H24" s="65">
        <f>SUM(H2:H23)</f>
        <v>45525000</v>
      </c>
    </row>
    <row r="25" spans="1:8" ht="12.75" customHeight="1" x14ac:dyDescent="0.2">
      <c r="C25" s="63"/>
      <c r="E25" s="64"/>
      <c r="F25" s="65"/>
      <c r="G25" s="65"/>
      <c r="H25" s="65"/>
    </row>
    <row r="26" spans="1:8" ht="12.75" customHeight="1" x14ac:dyDescent="0.2">
      <c r="C26" s="63"/>
      <c r="E26" s="64"/>
      <c r="F26" s="65"/>
      <c r="G26" s="65"/>
      <c r="H26" s="65"/>
    </row>
    <row r="27" spans="1:8" ht="12.75" customHeight="1" x14ac:dyDescent="0.2">
      <c r="A27" s="66" t="s">
        <v>53</v>
      </c>
      <c r="C27" s="63"/>
      <c r="E27" s="64"/>
      <c r="F27" s="65"/>
      <c r="G27" s="65"/>
      <c r="H27" s="65"/>
    </row>
    <row r="28" spans="1:8" ht="12.75" customHeight="1" x14ac:dyDescent="0.2">
      <c r="A28" s="55" t="s">
        <v>570</v>
      </c>
      <c r="B28" s="55" t="s">
        <v>647</v>
      </c>
      <c r="C28" s="55" t="s">
        <v>35</v>
      </c>
      <c r="D28" s="55" t="s">
        <v>648</v>
      </c>
      <c r="E28" s="64"/>
      <c r="F28" s="56">
        <v>100890000</v>
      </c>
      <c r="G28" s="56">
        <v>100890000</v>
      </c>
      <c r="H28" s="57">
        <f>SUM(F28-G28)</f>
        <v>0</v>
      </c>
    </row>
    <row r="29" spans="1:8" x14ac:dyDescent="0.2">
      <c r="A29" s="55"/>
      <c r="B29" s="55"/>
      <c r="C29" s="55"/>
      <c r="D29" s="55"/>
      <c r="E29" s="64"/>
      <c r="F29" s="56"/>
      <c r="G29" s="56"/>
      <c r="H29" s="67"/>
    </row>
    <row r="30" spans="1:8" x14ac:dyDescent="0.2">
      <c r="A30" s="55"/>
      <c r="B30" s="55"/>
      <c r="C30" s="55"/>
      <c r="D30" s="55"/>
      <c r="E30" s="64">
        <f>COUNTA(D28:D28)</f>
        <v>1</v>
      </c>
      <c r="F30" s="68">
        <f>SUM(F28:F28)</f>
        <v>100890000</v>
      </c>
      <c r="G30" s="68">
        <f>SUM(G28:G28)</f>
        <v>100890000</v>
      </c>
      <c r="H30" s="68">
        <f>SUM(H28:H28)</f>
        <v>0</v>
      </c>
    </row>
    <row r="31" spans="1:8" x14ac:dyDescent="0.2">
      <c r="A31" s="55"/>
      <c r="B31" s="55"/>
      <c r="C31" s="55"/>
      <c r="D31" s="55"/>
      <c r="E31" s="64"/>
      <c r="F31" s="68"/>
      <c r="G31" s="68"/>
      <c r="H31" s="68"/>
    </row>
    <row r="32" spans="1:8" x14ac:dyDescent="0.2">
      <c r="A32" s="55"/>
      <c r="B32" s="55"/>
      <c r="C32" s="55"/>
      <c r="D32" s="55"/>
      <c r="E32" s="64"/>
      <c r="F32" s="68"/>
      <c r="G32" s="68"/>
      <c r="H32" s="68"/>
    </row>
    <row r="33" spans="1:7" x14ac:dyDescent="0.2">
      <c r="A33" s="66"/>
      <c r="B33" s="69"/>
      <c r="C33" s="69"/>
      <c r="D33" s="69"/>
      <c r="E33" s="69"/>
      <c r="F33" s="69"/>
      <c r="G33" s="70"/>
    </row>
  </sheetData>
  <pageMargins left="0.7" right="0.7" top="0.75" bottom="0.75" header="0.3" footer="0.3"/>
  <pageSetup scale="84" fitToHeight="0" orientation="landscape" r:id="rId1"/>
  <headerFooter>
    <oddHeader>&amp;CPSF BOND GUARANTEE PROGRAM
STATUS AND RANKING
DECEMBER 2014 ROUND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120" zoomScaleNormal="120" workbookViewId="0">
      <selection activeCell="A3" sqref="A3"/>
    </sheetView>
  </sheetViews>
  <sheetFormatPr defaultColWidth="8.85546875" defaultRowHeight="12.75" x14ac:dyDescent="0.2"/>
  <cols>
    <col min="1" max="1" width="10" style="58" customWidth="1"/>
    <col min="2" max="2" width="35.140625" style="58" customWidth="1"/>
    <col min="3" max="3" width="7" style="58" customWidth="1"/>
    <col min="4" max="4" width="24.28515625" style="58" customWidth="1"/>
    <col min="5" max="5" width="13.140625" style="58" customWidth="1"/>
    <col min="6" max="6" width="21.42578125" style="58" customWidth="1"/>
    <col min="7" max="7" width="19.85546875" style="58" customWidth="1"/>
    <col min="8" max="8" width="16.85546875" style="58" customWidth="1"/>
    <col min="9" max="16384" width="8.85546875" style="58"/>
  </cols>
  <sheetData>
    <row r="1" spans="1:8" s="54" customFormat="1" ht="57.75" customHeight="1" x14ac:dyDescent="0.2">
      <c r="A1" s="52" t="s">
        <v>6</v>
      </c>
      <c r="B1" s="52" t="s">
        <v>0</v>
      </c>
      <c r="C1" s="52" t="s">
        <v>1</v>
      </c>
      <c r="D1" s="52" t="s">
        <v>2</v>
      </c>
      <c r="E1" s="52" t="s">
        <v>3</v>
      </c>
      <c r="F1" s="53" t="s">
        <v>4</v>
      </c>
      <c r="G1" s="52" t="s">
        <v>5</v>
      </c>
      <c r="H1" s="52" t="s">
        <v>7</v>
      </c>
    </row>
    <row r="2" spans="1:8" ht="13.5" customHeight="1" x14ac:dyDescent="0.2">
      <c r="A2" s="55" t="s">
        <v>649</v>
      </c>
      <c r="B2" s="55" t="s">
        <v>650</v>
      </c>
      <c r="C2" s="55" t="s">
        <v>651</v>
      </c>
      <c r="D2" s="55" t="s">
        <v>652</v>
      </c>
      <c r="E2" s="55" t="s">
        <v>653</v>
      </c>
      <c r="F2" s="56">
        <v>9500000</v>
      </c>
      <c r="G2" s="56">
        <v>9500000</v>
      </c>
      <c r="H2" s="57">
        <f>SUM(F2-G2)</f>
        <v>0</v>
      </c>
    </row>
    <row r="3" spans="1:8" ht="13.5" customHeight="1" x14ac:dyDescent="0.2">
      <c r="A3" s="55" t="s">
        <v>654</v>
      </c>
      <c r="B3" s="55" t="s">
        <v>655</v>
      </c>
      <c r="C3" s="55" t="s">
        <v>581</v>
      </c>
      <c r="D3" s="55" t="s">
        <v>582</v>
      </c>
      <c r="E3" s="55" t="s">
        <v>583</v>
      </c>
      <c r="F3" s="56">
        <v>30000000</v>
      </c>
      <c r="G3" s="56">
        <v>30000000</v>
      </c>
      <c r="H3" s="57">
        <f t="shared" ref="H3:H14" si="0">SUM(F3-G3)</f>
        <v>0</v>
      </c>
    </row>
    <row r="4" spans="1:8" ht="13.5" customHeight="1" x14ac:dyDescent="0.2">
      <c r="A4" s="55" t="s">
        <v>656</v>
      </c>
      <c r="B4" s="55" t="s">
        <v>657</v>
      </c>
      <c r="C4" s="55" t="s">
        <v>57</v>
      </c>
      <c r="D4" s="55" t="s">
        <v>58</v>
      </c>
      <c r="E4" s="55" t="s">
        <v>59</v>
      </c>
      <c r="F4" s="56">
        <v>201575000</v>
      </c>
      <c r="G4" s="56">
        <v>67000000</v>
      </c>
      <c r="H4" s="57">
        <f t="shared" si="0"/>
        <v>134575000</v>
      </c>
    </row>
    <row r="5" spans="1:8" ht="13.5" customHeight="1" x14ac:dyDescent="0.2">
      <c r="A5" s="55" t="s">
        <v>658</v>
      </c>
      <c r="B5" s="55" t="s">
        <v>659</v>
      </c>
      <c r="C5" s="55" t="s">
        <v>660</v>
      </c>
      <c r="D5" s="55" t="s">
        <v>661</v>
      </c>
      <c r="E5" s="55" t="s">
        <v>662</v>
      </c>
      <c r="F5" s="56">
        <v>5000000</v>
      </c>
      <c r="G5" s="56">
        <v>5000000</v>
      </c>
      <c r="H5" s="57">
        <f t="shared" si="0"/>
        <v>0</v>
      </c>
    </row>
    <row r="6" spans="1:8" ht="13.5" customHeight="1" x14ac:dyDescent="0.2">
      <c r="A6" s="55" t="s">
        <v>658</v>
      </c>
      <c r="B6" s="55" t="s">
        <v>663</v>
      </c>
      <c r="C6" s="55" t="s">
        <v>664</v>
      </c>
      <c r="D6" s="55" t="s">
        <v>665</v>
      </c>
      <c r="E6" s="55" t="s">
        <v>666</v>
      </c>
      <c r="F6" s="56">
        <v>187545000</v>
      </c>
      <c r="G6" s="56">
        <v>175000000</v>
      </c>
      <c r="H6" s="57">
        <f t="shared" si="0"/>
        <v>12545000</v>
      </c>
    </row>
    <row r="7" spans="1:8" ht="13.5" customHeight="1" x14ac:dyDescent="0.2">
      <c r="A7" s="55" t="s">
        <v>656</v>
      </c>
      <c r="B7" s="55" t="s">
        <v>667</v>
      </c>
      <c r="C7" s="55" t="s">
        <v>668</v>
      </c>
      <c r="D7" s="55" t="s">
        <v>669</v>
      </c>
      <c r="E7" s="55" t="s">
        <v>670</v>
      </c>
      <c r="F7" s="56">
        <v>133325000</v>
      </c>
      <c r="G7" s="56">
        <v>82540000</v>
      </c>
      <c r="H7" s="57">
        <f t="shared" si="0"/>
        <v>50785000</v>
      </c>
    </row>
    <row r="8" spans="1:8" ht="13.5" customHeight="1" x14ac:dyDescent="0.2">
      <c r="A8" s="55" t="s">
        <v>671</v>
      </c>
      <c r="B8" s="55" t="s">
        <v>672</v>
      </c>
      <c r="C8" s="55" t="s">
        <v>353</v>
      </c>
      <c r="D8" s="55" t="s">
        <v>354</v>
      </c>
      <c r="E8" s="55" t="s">
        <v>355</v>
      </c>
      <c r="F8" s="56">
        <v>350000000</v>
      </c>
      <c r="G8" s="56">
        <v>350000000</v>
      </c>
      <c r="H8" s="57">
        <f t="shared" si="0"/>
        <v>0</v>
      </c>
    </row>
    <row r="9" spans="1:8" ht="13.5" customHeight="1" x14ac:dyDescent="0.2">
      <c r="A9" s="55" t="s">
        <v>673</v>
      </c>
      <c r="B9" s="55" t="s">
        <v>674</v>
      </c>
      <c r="C9" s="55" t="s">
        <v>675</v>
      </c>
      <c r="D9" s="55" t="s">
        <v>676</v>
      </c>
      <c r="E9" s="55" t="s">
        <v>677</v>
      </c>
      <c r="F9" s="56">
        <v>9500000</v>
      </c>
      <c r="G9" s="56">
        <v>9500000</v>
      </c>
      <c r="H9" s="57">
        <f t="shared" si="0"/>
        <v>0</v>
      </c>
    </row>
    <row r="10" spans="1:8" ht="13.5" customHeight="1" x14ac:dyDescent="0.2">
      <c r="A10" s="55" t="s">
        <v>656</v>
      </c>
      <c r="B10" s="55" t="s">
        <v>678</v>
      </c>
      <c r="C10" s="55" t="s">
        <v>184</v>
      </c>
      <c r="D10" s="55" t="s">
        <v>185</v>
      </c>
      <c r="E10" s="55" t="s">
        <v>186</v>
      </c>
      <c r="F10" s="56">
        <v>150000000</v>
      </c>
      <c r="G10" s="56">
        <v>150000000</v>
      </c>
      <c r="H10" s="57">
        <f t="shared" si="0"/>
        <v>0</v>
      </c>
    </row>
    <row r="11" spans="1:8" ht="13.5" customHeight="1" x14ac:dyDescent="0.2">
      <c r="A11" s="55" t="s">
        <v>649</v>
      </c>
      <c r="B11" s="55" t="s">
        <v>679</v>
      </c>
      <c r="C11" s="55" t="s">
        <v>680</v>
      </c>
      <c r="D11" s="55" t="s">
        <v>681</v>
      </c>
      <c r="E11" s="55" t="s">
        <v>682</v>
      </c>
      <c r="F11" s="56">
        <v>9430000</v>
      </c>
      <c r="G11" s="56">
        <v>7000000</v>
      </c>
      <c r="H11" s="57">
        <f t="shared" si="0"/>
        <v>2430000</v>
      </c>
    </row>
    <row r="12" spans="1:8" ht="13.5" customHeight="1" x14ac:dyDescent="0.2">
      <c r="A12" s="55" t="s">
        <v>656</v>
      </c>
      <c r="B12" s="55" t="s">
        <v>683</v>
      </c>
      <c r="C12" s="55" t="s">
        <v>684</v>
      </c>
      <c r="D12" s="55" t="s">
        <v>685</v>
      </c>
      <c r="E12" s="55" t="s">
        <v>686</v>
      </c>
      <c r="F12" s="56">
        <v>30000000</v>
      </c>
      <c r="G12" s="56">
        <v>30000000</v>
      </c>
      <c r="H12" s="57">
        <f t="shared" si="0"/>
        <v>0</v>
      </c>
    </row>
    <row r="13" spans="1:8" ht="13.5" customHeight="1" x14ac:dyDescent="0.2">
      <c r="A13" s="55" t="s">
        <v>687</v>
      </c>
      <c r="B13" s="55" t="s">
        <v>688</v>
      </c>
      <c r="C13" s="55" t="s">
        <v>689</v>
      </c>
      <c r="D13" s="55" t="s">
        <v>690</v>
      </c>
      <c r="E13" s="55" t="s">
        <v>691</v>
      </c>
      <c r="F13" s="56">
        <v>188360000</v>
      </c>
      <c r="G13" s="56">
        <v>50000000</v>
      </c>
      <c r="H13" s="57">
        <f t="shared" si="0"/>
        <v>138360000</v>
      </c>
    </row>
    <row r="14" spans="1:8" ht="13.5" customHeight="1" x14ac:dyDescent="0.2">
      <c r="A14" s="55" t="s">
        <v>692</v>
      </c>
      <c r="B14" s="55" t="s">
        <v>693</v>
      </c>
      <c r="C14" s="55" t="s">
        <v>381</v>
      </c>
      <c r="D14" s="55" t="s">
        <v>382</v>
      </c>
      <c r="E14" s="55" t="s">
        <v>383</v>
      </c>
      <c r="F14" s="56">
        <v>5700000</v>
      </c>
      <c r="G14" s="56">
        <v>5700000</v>
      </c>
      <c r="H14" s="57">
        <f t="shared" si="0"/>
        <v>0</v>
      </c>
    </row>
    <row r="15" spans="1:8" ht="13.5" customHeight="1" x14ac:dyDescent="0.2">
      <c r="A15" s="59"/>
      <c r="B15" s="60"/>
      <c r="C15" s="61"/>
      <c r="D15" s="60"/>
      <c r="E15" s="62"/>
      <c r="F15" s="62"/>
      <c r="G15" s="62"/>
    </row>
    <row r="16" spans="1:8" ht="12.75" customHeight="1" x14ac:dyDescent="0.2">
      <c r="C16" s="63"/>
      <c r="E16" s="64">
        <f>COUNTA(E2:E15)</f>
        <v>13</v>
      </c>
      <c r="F16" s="65">
        <f>SUM(F2:F14)</f>
        <v>1309935000</v>
      </c>
      <c r="G16" s="65">
        <f>SUM(G2:G14)</f>
        <v>971240000</v>
      </c>
      <c r="H16" s="65">
        <f>SUM(H2:H14)</f>
        <v>338695000</v>
      </c>
    </row>
    <row r="17" spans="1:8" ht="12.75" customHeight="1" x14ac:dyDescent="0.2">
      <c r="C17" s="63"/>
      <c r="E17" s="64"/>
      <c r="F17" s="65"/>
      <c r="G17" s="65"/>
      <c r="H17" s="65"/>
    </row>
    <row r="18" spans="1:8" ht="12.75" customHeight="1" x14ac:dyDescent="0.2">
      <c r="A18" s="66" t="s">
        <v>694</v>
      </c>
      <c r="C18" s="63"/>
      <c r="E18" s="64"/>
      <c r="F18" s="65"/>
      <c r="G18" s="65"/>
      <c r="H18" s="65"/>
    </row>
    <row r="19" spans="1:8" ht="12.75" customHeight="1" x14ac:dyDescent="0.2">
      <c r="A19" s="55" t="s">
        <v>695</v>
      </c>
      <c r="B19" s="55" t="s">
        <v>696</v>
      </c>
      <c r="C19" s="55" t="s">
        <v>35</v>
      </c>
      <c r="D19" s="55" t="s">
        <v>697</v>
      </c>
      <c r="E19" s="64"/>
      <c r="F19" s="56">
        <v>29500000</v>
      </c>
      <c r="G19" s="56">
        <v>29500000</v>
      </c>
      <c r="H19" s="67">
        <f>SUM(F19-G19)</f>
        <v>0</v>
      </c>
    </row>
    <row r="20" spans="1:8" ht="12.75" customHeight="1" x14ac:dyDescent="0.2">
      <c r="A20" s="55" t="s">
        <v>656</v>
      </c>
      <c r="B20" s="55" t="s">
        <v>698</v>
      </c>
      <c r="C20" s="55" t="s">
        <v>35</v>
      </c>
      <c r="D20" s="55" t="s">
        <v>699</v>
      </c>
      <c r="E20" s="64"/>
      <c r="F20" s="56">
        <v>6880000</v>
      </c>
      <c r="G20" s="56">
        <v>0</v>
      </c>
      <c r="H20" s="67">
        <f>SUM(F20-G20)</f>
        <v>6880000</v>
      </c>
    </row>
    <row r="21" spans="1:8" ht="12.75" customHeight="1" x14ac:dyDescent="0.2">
      <c r="A21" s="55" t="s">
        <v>656</v>
      </c>
      <c r="B21" s="55" t="s">
        <v>700</v>
      </c>
      <c r="C21" s="55" t="s">
        <v>35</v>
      </c>
      <c r="D21" s="55" t="s">
        <v>48</v>
      </c>
      <c r="E21" s="64"/>
      <c r="F21" s="56">
        <v>16180000</v>
      </c>
      <c r="G21" s="56">
        <v>0</v>
      </c>
      <c r="H21" s="67">
        <f>SUM(F21-G21)</f>
        <v>16180000</v>
      </c>
    </row>
    <row r="22" spans="1:8" ht="12.75" customHeight="1" x14ac:dyDescent="0.2">
      <c r="A22" s="55" t="s">
        <v>656</v>
      </c>
      <c r="B22" s="55" t="s">
        <v>701</v>
      </c>
      <c r="C22" s="55" t="s">
        <v>35</v>
      </c>
      <c r="D22" s="55" t="s">
        <v>48</v>
      </c>
      <c r="E22" s="64"/>
      <c r="F22" s="56">
        <v>545000</v>
      </c>
      <c r="G22" s="56">
        <v>310000</v>
      </c>
      <c r="H22" s="67">
        <f>SUM(F22-G22)</f>
        <v>235000</v>
      </c>
    </row>
    <row r="23" spans="1:8" x14ac:dyDescent="0.2">
      <c r="A23" s="55"/>
      <c r="B23" s="55"/>
      <c r="C23" s="55"/>
      <c r="D23" s="55"/>
      <c r="E23" s="64"/>
      <c r="F23" s="56"/>
      <c r="G23" s="56"/>
      <c r="H23" s="67"/>
    </row>
    <row r="24" spans="1:8" x14ac:dyDescent="0.2">
      <c r="A24" s="55"/>
      <c r="B24" s="55"/>
      <c r="C24" s="55"/>
      <c r="D24" s="55"/>
      <c r="E24" s="64">
        <f>COUNTA(D19:D22)</f>
        <v>4</v>
      </c>
      <c r="F24" s="68">
        <f>SUM(F19:F22)</f>
        <v>53105000</v>
      </c>
      <c r="G24" s="68">
        <f>SUM(G19:G22)</f>
        <v>29810000</v>
      </c>
      <c r="H24" s="68">
        <f>SUM(H19:H22)</f>
        <v>23295000</v>
      </c>
    </row>
    <row r="25" spans="1:8" x14ac:dyDescent="0.2">
      <c r="A25" s="55"/>
      <c r="B25" s="55"/>
      <c r="C25" s="55"/>
      <c r="D25" s="55"/>
      <c r="E25" s="64"/>
      <c r="F25" s="68"/>
      <c r="G25" s="68"/>
      <c r="H25" s="68"/>
    </row>
    <row r="26" spans="1:8" x14ac:dyDescent="0.2">
      <c r="A26" s="66" t="s">
        <v>702</v>
      </c>
      <c r="B26" s="55"/>
      <c r="C26" s="55"/>
      <c r="D26" s="55"/>
      <c r="E26" s="64"/>
      <c r="F26" s="68"/>
      <c r="G26" s="68"/>
      <c r="H26" s="68"/>
    </row>
    <row r="27" spans="1:8" x14ac:dyDescent="0.2">
      <c r="A27" s="55" t="s">
        <v>649</v>
      </c>
      <c r="B27" s="55" t="s">
        <v>703</v>
      </c>
      <c r="C27" s="55" t="s">
        <v>35</v>
      </c>
      <c r="D27" s="55" t="s">
        <v>704</v>
      </c>
      <c r="F27" s="56">
        <v>24910000</v>
      </c>
      <c r="G27" s="56">
        <v>0</v>
      </c>
      <c r="H27" s="57">
        <f>SUM(F27-G27)</f>
        <v>24910000</v>
      </c>
    </row>
    <row r="28" spans="1:8" x14ac:dyDescent="0.2">
      <c r="A28" s="55" t="s">
        <v>649</v>
      </c>
      <c r="B28" s="55" t="s">
        <v>705</v>
      </c>
      <c r="C28" s="55" t="s">
        <v>35</v>
      </c>
      <c r="D28" s="55" t="s">
        <v>704</v>
      </c>
      <c r="F28" s="56">
        <v>2390000</v>
      </c>
      <c r="G28" s="56">
        <v>0</v>
      </c>
      <c r="H28" s="57">
        <f>SUM(F28-G28)</f>
        <v>2390000</v>
      </c>
    </row>
    <row r="30" spans="1:8" x14ac:dyDescent="0.2">
      <c r="E30" s="64">
        <f>COUNTA(D25:D28)</f>
        <v>2</v>
      </c>
      <c r="F30" s="71">
        <f>SUM(F27:F28)</f>
        <v>27300000</v>
      </c>
      <c r="G30" s="71">
        <f>SUM(G27:G28)</f>
        <v>0</v>
      </c>
      <c r="H30" s="71">
        <f>SUM(H27:H28)</f>
        <v>27300000</v>
      </c>
    </row>
  </sheetData>
  <pageMargins left="0.7" right="0.7" top="0.75" bottom="0.75" header="0.3" footer="0.3"/>
  <pageSetup scale="84" fitToHeight="0" orientation="landscape" r:id="rId1"/>
  <headerFooter>
    <oddHeader>&amp;CPSF BOND GUARANTEE PROGRAM
STATUS AND RANKING
JANUARY 2015 ROUND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="120" zoomScaleNormal="120" zoomScaleSheetLayoutView="42" workbookViewId="0">
      <selection sqref="A1:IV65536"/>
    </sheetView>
  </sheetViews>
  <sheetFormatPr defaultColWidth="8.85546875" defaultRowHeight="12.75" x14ac:dyDescent="0.2"/>
  <cols>
    <col min="1" max="1" width="12" style="83" customWidth="1"/>
    <col min="2" max="2" width="33.5703125" style="83" customWidth="1"/>
    <col min="3" max="3" width="7" style="83" customWidth="1"/>
    <col min="4" max="4" width="24.28515625" style="83" customWidth="1"/>
    <col min="5" max="5" width="13.140625" style="83" customWidth="1"/>
    <col min="6" max="6" width="23" style="83" bestFit="1" customWidth="1"/>
    <col min="7" max="7" width="21.85546875" style="83" bestFit="1" customWidth="1"/>
    <col min="8" max="8" width="16.85546875" style="83" customWidth="1"/>
    <col min="9" max="16384" width="8.85546875" style="83"/>
  </cols>
  <sheetData>
    <row r="1" spans="1:8" s="89" customFormat="1" ht="57.75" customHeight="1" x14ac:dyDescent="0.2">
      <c r="A1" s="87" t="s">
        <v>6</v>
      </c>
      <c r="B1" s="87" t="s">
        <v>0</v>
      </c>
      <c r="C1" s="87" t="s">
        <v>1</v>
      </c>
      <c r="D1" s="87" t="s">
        <v>2</v>
      </c>
      <c r="E1" s="87" t="s">
        <v>3</v>
      </c>
      <c r="F1" s="88" t="s">
        <v>4</v>
      </c>
      <c r="G1" s="87" t="s">
        <v>5</v>
      </c>
      <c r="H1" s="87" t="s">
        <v>7</v>
      </c>
    </row>
    <row r="2" spans="1:8" ht="13.5" customHeight="1" x14ac:dyDescent="0.2">
      <c r="A2" s="72" t="s">
        <v>55</v>
      </c>
      <c r="B2" s="72" t="s">
        <v>56</v>
      </c>
      <c r="C2" s="72" t="s">
        <v>57</v>
      </c>
      <c r="D2" s="72" t="s">
        <v>58</v>
      </c>
      <c r="E2" s="72" t="s">
        <v>59</v>
      </c>
      <c r="F2" s="74">
        <v>195065000</v>
      </c>
      <c r="G2" s="74">
        <v>167000000</v>
      </c>
      <c r="H2" s="82">
        <f>SUM(F2-G2)</f>
        <v>28065000</v>
      </c>
    </row>
    <row r="3" spans="1:8" ht="13.5" customHeight="1" x14ac:dyDescent="0.2">
      <c r="A3" s="72" t="s">
        <v>55</v>
      </c>
      <c r="B3" s="72" t="s">
        <v>60</v>
      </c>
      <c r="C3" s="72" t="s">
        <v>61</v>
      </c>
      <c r="D3" s="72" t="s">
        <v>62</v>
      </c>
      <c r="E3" s="72" t="s">
        <v>63</v>
      </c>
      <c r="F3" s="74">
        <v>59500000</v>
      </c>
      <c r="G3" s="74">
        <v>59500000</v>
      </c>
      <c r="H3" s="82">
        <f t="shared" ref="H3:H9" si="0">SUM(F3-G3)</f>
        <v>0</v>
      </c>
    </row>
    <row r="4" spans="1:8" ht="13.5" customHeight="1" x14ac:dyDescent="0.2">
      <c r="A4" s="72" t="s">
        <v>64</v>
      </c>
      <c r="B4" s="72" t="s">
        <v>65</v>
      </c>
      <c r="C4" s="72" t="s">
        <v>66</v>
      </c>
      <c r="D4" s="72" t="s">
        <v>67</v>
      </c>
      <c r="E4" s="72" t="s">
        <v>68</v>
      </c>
      <c r="F4" s="74">
        <v>8990000</v>
      </c>
      <c r="G4" s="74">
        <v>4500000</v>
      </c>
      <c r="H4" s="82">
        <f t="shared" si="0"/>
        <v>4490000</v>
      </c>
    </row>
    <row r="5" spans="1:8" ht="13.5" customHeight="1" x14ac:dyDescent="0.2">
      <c r="A5" s="72" t="s">
        <v>69</v>
      </c>
      <c r="B5" s="72" t="s">
        <v>70</v>
      </c>
      <c r="C5" s="72" t="s">
        <v>71</v>
      </c>
      <c r="D5" s="72" t="s">
        <v>72</v>
      </c>
      <c r="E5" s="72" t="s">
        <v>73</v>
      </c>
      <c r="F5" s="74">
        <v>10765000</v>
      </c>
      <c r="G5" s="74">
        <v>10765000</v>
      </c>
      <c r="H5" s="82">
        <f t="shared" si="0"/>
        <v>0</v>
      </c>
    </row>
    <row r="6" spans="1:8" ht="13.5" customHeight="1" x14ac:dyDescent="0.2">
      <c r="A6" s="72" t="s">
        <v>74</v>
      </c>
      <c r="B6" s="72" t="s">
        <v>75</v>
      </c>
      <c r="C6" s="72" t="s">
        <v>76</v>
      </c>
      <c r="D6" s="72" t="s">
        <v>77</v>
      </c>
      <c r="E6" s="72" t="s">
        <v>78</v>
      </c>
      <c r="F6" s="74">
        <v>77830000</v>
      </c>
      <c r="G6" s="74">
        <v>77830000</v>
      </c>
      <c r="H6" s="82">
        <f t="shared" si="0"/>
        <v>0</v>
      </c>
    </row>
    <row r="7" spans="1:8" ht="13.5" customHeight="1" x14ac:dyDescent="0.2">
      <c r="A7" s="72" t="s">
        <v>79</v>
      </c>
      <c r="B7" s="72" t="s">
        <v>80</v>
      </c>
      <c r="C7" s="72" t="s">
        <v>81</v>
      </c>
      <c r="D7" s="72" t="s">
        <v>82</v>
      </c>
      <c r="E7" s="72" t="s">
        <v>83</v>
      </c>
      <c r="F7" s="74">
        <v>11005000</v>
      </c>
      <c r="G7" s="74">
        <v>3500000</v>
      </c>
      <c r="H7" s="82">
        <f t="shared" si="0"/>
        <v>7505000</v>
      </c>
    </row>
    <row r="8" spans="1:8" ht="13.5" customHeight="1" x14ac:dyDescent="0.2">
      <c r="A8" s="72" t="s">
        <v>74</v>
      </c>
      <c r="B8" s="72" t="s">
        <v>84</v>
      </c>
      <c r="C8" s="72" t="s">
        <v>85</v>
      </c>
      <c r="D8" s="72" t="s">
        <v>86</v>
      </c>
      <c r="E8" s="72" t="s">
        <v>87</v>
      </c>
      <c r="F8" s="74">
        <v>20500000</v>
      </c>
      <c r="G8" s="74">
        <v>20500000</v>
      </c>
      <c r="H8" s="82">
        <f t="shared" si="0"/>
        <v>0</v>
      </c>
    </row>
    <row r="9" spans="1:8" ht="13.5" customHeight="1" x14ac:dyDescent="0.2">
      <c r="A9" s="72" t="s">
        <v>88</v>
      </c>
      <c r="B9" s="72" t="s">
        <v>89</v>
      </c>
      <c r="C9" s="72" t="s">
        <v>90</v>
      </c>
      <c r="D9" s="72" t="s">
        <v>91</v>
      </c>
      <c r="E9" s="72" t="s">
        <v>92</v>
      </c>
      <c r="F9" s="74">
        <v>6100000</v>
      </c>
      <c r="G9" s="74">
        <v>6100000</v>
      </c>
      <c r="H9" s="82">
        <f t="shared" si="0"/>
        <v>0</v>
      </c>
    </row>
    <row r="10" spans="1:8" ht="13.5" customHeight="1" x14ac:dyDescent="0.2">
      <c r="A10" s="77"/>
      <c r="C10" s="90"/>
      <c r="E10" s="78"/>
      <c r="F10" s="74"/>
      <c r="G10" s="74"/>
      <c r="H10" s="82"/>
    </row>
    <row r="11" spans="1:8" ht="16.149999999999999" customHeight="1" x14ac:dyDescent="0.25">
      <c r="A11" s="77"/>
      <c r="C11" s="90"/>
      <c r="E11" s="78">
        <f>COUNTA(E2:E10)</f>
        <v>8</v>
      </c>
      <c r="F11" s="75">
        <f>SUM(F2:F10)</f>
        <v>389755000</v>
      </c>
      <c r="G11" s="75">
        <f>SUM(G2:G10)</f>
        <v>349695000</v>
      </c>
      <c r="H11" s="79">
        <f>SUM(H2:H10)</f>
        <v>40060000</v>
      </c>
    </row>
    <row r="12" spans="1:8" x14ac:dyDescent="0.2">
      <c r="A12" s="77"/>
      <c r="C12" s="90"/>
      <c r="E12" s="78"/>
      <c r="F12" s="80"/>
      <c r="G12" s="80"/>
    </row>
    <row r="13" spans="1:8" x14ac:dyDescent="0.2">
      <c r="C13" s="90"/>
      <c r="E13" s="78"/>
      <c r="F13" s="80"/>
      <c r="G13" s="80"/>
    </row>
    <row r="14" spans="1:8" x14ac:dyDescent="0.2">
      <c r="A14" s="81" t="s">
        <v>93</v>
      </c>
      <c r="B14" s="81"/>
      <c r="C14" s="81"/>
      <c r="D14" s="81"/>
      <c r="E14" s="81"/>
      <c r="F14" s="81"/>
      <c r="G14" s="80"/>
    </row>
    <row r="15" spans="1:8" x14ac:dyDescent="0.2">
      <c r="A15" s="77" t="s">
        <v>53</v>
      </c>
      <c r="B15" s="81"/>
      <c r="C15" s="81"/>
      <c r="D15" s="81"/>
      <c r="E15" s="81"/>
      <c r="F15" s="81"/>
      <c r="G15" s="80"/>
    </row>
    <row r="16" spans="1:8" ht="15" x14ac:dyDescent="0.25">
      <c r="A16" s="72" t="s">
        <v>74</v>
      </c>
      <c r="B16" s="72" t="s">
        <v>94</v>
      </c>
      <c r="C16" s="72" t="s">
        <v>35</v>
      </c>
      <c r="D16" s="72" t="s">
        <v>95</v>
      </c>
      <c r="E16" s="127"/>
      <c r="F16" s="74">
        <v>101200000</v>
      </c>
      <c r="G16" s="74">
        <v>51200000</v>
      </c>
      <c r="H16" s="82">
        <f>F16-G16</f>
        <v>50000000</v>
      </c>
    </row>
    <row r="17" spans="1:8" ht="14.25" x14ac:dyDescent="0.2">
      <c r="A17" s="72"/>
      <c r="B17" s="72"/>
      <c r="C17" s="72"/>
      <c r="D17" s="72"/>
      <c r="F17" s="74"/>
      <c r="G17" s="74"/>
      <c r="H17" s="82"/>
    </row>
    <row r="18" spans="1:8" ht="15" x14ac:dyDescent="0.25">
      <c r="E18" s="78">
        <f>COUNTA(D13:D17)</f>
        <v>1</v>
      </c>
      <c r="F18" s="75">
        <f>SUM(F16:F16)</f>
        <v>101200000</v>
      </c>
      <c r="G18" s="75">
        <f>SUM(G16:G16)</f>
        <v>51200000</v>
      </c>
      <c r="H18" s="79">
        <f>SUM(H16:H16)</f>
        <v>50000000</v>
      </c>
    </row>
    <row r="21" spans="1:8" ht="18.600000000000001" customHeight="1" x14ac:dyDescent="0.2">
      <c r="A21" s="81" t="s">
        <v>96</v>
      </c>
      <c r="B21" s="81"/>
      <c r="C21" s="81"/>
      <c r="D21" s="81"/>
      <c r="E21" s="81"/>
      <c r="F21" s="81"/>
    </row>
    <row r="22" spans="1:8" ht="11.25" customHeight="1" x14ac:dyDescent="0.2">
      <c r="A22" s="81"/>
      <c r="B22" s="81"/>
      <c r="C22" s="81"/>
      <c r="D22" s="81"/>
      <c r="E22" s="81"/>
      <c r="F22" s="81"/>
    </row>
    <row r="23" spans="1:8" ht="14.25" x14ac:dyDescent="0.2">
      <c r="A23" s="128">
        <v>41758</v>
      </c>
      <c r="B23" s="72" t="s">
        <v>97</v>
      </c>
      <c r="C23" s="72" t="s">
        <v>35</v>
      </c>
      <c r="D23" s="72" t="s">
        <v>52</v>
      </c>
      <c r="F23" s="74">
        <v>115340000</v>
      </c>
      <c r="G23" s="74">
        <v>54330000</v>
      </c>
      <c r="H23" s="82">
        <f>F23-G23</f>
        <v>61010000</v>
      </c>
    </row>
    <row r="25" spans="1:8" x14ac:dyDescent="0.2">
      <c r="E25" s="78">
        <f>COUNTA(D17:D24)</f>
        <v>1</v>
      </c>
      <c r="F25" s="79">
        <f>SUM(F23:F24)</f>
        <v>115340000</v>
      </c>
      <c r="G25" s="79">
        <f>SUM(G23:G24)</f>
        <v>54330000</v>
      </c>
      <c r="H25" s="79">
        <f>SUM(H23:H24)</f>
        <v>61010000</v>
      </c>
    </row>
  </sheetData>
  <printOptions gridLines="1"/>
  <pageMargins left="6.25E-2" right="0" top="1.2604166666666701" bottom="0.81" header="0.35" footer="0.26"/>
  <pageSetup scale="91" fitToHeight="0" orientation="landscape" r:id="rId1"/>
  <headerFooter alignWithMargins="0">
    <oddHeader>&amp;CPSF BOND GUARANTEE PROGRAM
STATUS AND RANKING
APRIL 2014 ROUND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zoomScale="120" zoomScaleNormal="120" zoomScaleSheetLayoutView="42" workbookViewId="0">
      <selection activeCell="B7" sqref="B7"/>
    </sheetView>
  </sheetViews>
  <sheetFormatPr defaultColWidth="8.85546875" defaultRowHeight="12.75" x14ac:dyDescent="0.2"/>
  <cols>
    <col min="1" max="1" width="12" style="83" customWidth="1"/>
    <col min="2" max="2" width="35.7109375" style="83" customWidth="1"/>
    <col min="3" max="3" width="7" style="83" customWidth="1"/>
    <col min="4" max="4" width="24.28515625" style="83" customWidth="1"/>
    <col min="5" max="5" width="13.140625" style="83" customWidth="1"/>
    <col min="6" max="6" width="23" style="83" bestFit="1" customWidth="1"/>
    <col min="7" max="7" width="21.85546875" style="83" bestFit="1" customWidth="1"/>
    <col min="8" max="8" width="16.85546875" style="83" customWidth="1"/>
    <col min="9" max="16384" width="8.85546875" style="83"/>
  </cols>
  <sheetData>
    <row r="1" spans="1:8" s="89" customFormat="1" ht="57.6" customHeight="1" x14ac:dyDescent="0.2">
      <c r="A1" s="87" t="s">
        <v>6</v>
      </c>
      <c r="B1" s="87" t="s">
        <v>0</v>
      </c>
      <c r="C1" s="87" t="s">
        <v>1</v>
      </c>
      <c r="D1" s="87" t="s">
        <v>2</v>
      </c>
      <c r="E1" s="87" t="s">
        <v>3</v>
      </c>
      <c r="F1" s="88" t="s">
        <v>4</v>
      </c>
      <c r="G1" s="87" t="s">
        <v>5</v>
      </c>
      <c r="H1" s="87" t="s">
        <v>7</v>
      </c>
    </row>
    <row r="2" spans="1:8" ht="13.5" customHeight="1" x14ac:dyDescent="0.2">
      <c r="A2" s="59" t="s">
        <v>98</v>
      </c>
      <c r="B2" s="59" t="s">
        <v>99</v>
      </c>
      <c r="C2" s="59" t="s">
        <v>100</v>
      </c>
      <c r="D2" s="59" t="s">
        <v>101</v>
      </c>
      <c r="E2" s="59" t="s">
        <v>102</v>
      </c>
      <c r="F2" s="124">
        <v>230000000</v>
      </c>
      <c r="G2" s="124">
        <v>230000000</v>
      </c>
      <c r="H2" s="82">
        <f>SUM(F2-G2)</f>
        <v>0</v>
      </c>
    </row>
    <row r="3" spans="1:8" ht="13.5" customHeight="1" x14ac:dyDescent="0.2">
      <c r="A3" s="59" t="s">
        <v>103</v>
      </c>
      <c r="B3" s="59" t="s">
        <v>104</v>
      </c>
      <c r="C3" s="59" t="s">
        <v>105</v>
      </c>
      <c r="D3" s="59" t="s">
        <v>106</v>
      </c>
      <c r="E3" s="59" t="s">
        <v>107</v>
      </c>
      <c r="F3" s="124">
        <v>5744000</v>
      </c>
      <c r="G3" s="124">
        <v>5744000</v>
      </c>
      <c r="H3" s="82">
        <f t="shared" ref="H3:H49" si="0">SUM(F3-G3)</f>
        <v>0</v>
      </c>
    </row>
    <row r="4" spans="1:8" ht="13.5" customHeight="1" x14ac:dyDescent="0.2">
      <c r="A4" s="59" t="s">
        <v>103</v>
      </c>
      <c r="B4" s="59" t="s">
        <v>108</v>
      </c>
      <c r="C4" s="59" t="s">
        <v>109</v>
      </c>
      <c r="D4" s="59" t="s">
        <v>110</v>
      </c>
      <c r="E4" s="59" t="s">
        <v>111</v>
      </c>
      <c r="F4" s="124">
        <v>5650000</v>
      </c>
      <c r="G4" s="124">
        <v>5650000</v>
      </c>
      <c r="H4" s="82">
        <f t="shared" si="0"/>
        <v>0</v>
      </c>
    </row>
    <row r="5" spans="1:8" ht="13.5" customHeight="1" x14ac:dyDescent="0.2">
      <c r="A5" s="59" t="s">
        <v>103</v>
      </c>
      <c r="B5" s="59" t="s">
        <v>112</v>
      </c>
      <c r="C5" s="59" t="s">
        <v>113</v>
      </c>
      <c r="D5" s="59" t="s">
        <v>114</v>
      </c>
      <c r="E5" s="59" t="s">
        <v>115</v>
      </c>
      <c r="F5" s="124">
        <v>23300000</v>
      </c>
      <c r="G5" s="124">
        <v>23300000</v>
      </c>
      <c r="H5" s="82">
        <f t="shared" si="0"/>
        <v>0</v>
      </c>
    </row>
    <row r="6" spans="1:8" ht="13.5" customHeight="1" x14ac:dyDescent="0.2">
      <c r="A6" s="59" t="s">
        <v>116</v>
      </c>
      <c r="B6" s="59" t="s">
        <v>117</v>
      </c>
      <c r="C6" s="59" t="s">
        <v>118</v>
      </c>
      <c r="D6" s="59" t="s">
        <v>119</v>
      </c>
      <c r="E6" s="59" t="s">
        <v>120</v>
      </c>
      <c r="F6" s="124">
        <v>5570000</v>
      </c>
      <c r="G6" s="124">
        <v>4500000</v>
      </c>
      <c r="H6" s="82">
        <f t="shared" si="0"/>
        <v>1070000</v>
      </c>
    </row>
    <row r="7" spans="1:8" ht="13.5" customHeight="1" x14ac:dyDescent="0.2">
      <c r="A7" s="59" t="s">
        <v>121</v>
      </c>
      <c r="B7" s="59" t="s">
        <v>122</v>
      </c>
      <c r="C7" s="59" t="s">
        <v>123</v>
      </c>
      <c r="D7" s="59" t="s">
        <v>124</v>
      </c>
      <c r="E7" s="59" t="s">
        <v>125</v>
      </c>
      <c r="F7" s="124">
        <v>56000000</v>
      </c>
      <c r="G7" s="124">
        <v>56000000</v>
      </c>
      <c r="H7" s="82">
        <f t="shared" si="0"/>
        <v>0</v>
      </c>
    </row>
    <row r="8" spans="1:8" ht="13.5" customHeight="1" x14ac:dyDescent="0.2">
      <c r="A8" s="59" t="s">
        <v>126</v>
      </c>
      <c r="B8" s="59" t="s">
        <v>127</v>
      </c>
      <c r="C8" s="59" t="s">
        <v>128</v>
      </c>
      <c r="D8" s="59" t="s">
        <v>129</v>
      </c>
      <c r="E8" s="59" t="s">
        <v>130</v>
      </c>
      <c r="F8" s="124">
        <v>3420000</v>
      </c>
      <c r="G8" s="124">
        <v>3420000</v>
      </c>
      <c r="H8" s="82">
        <f t="shared" si="0"/>
        <v>0</v>
      </c>
    </row>
    <row r="9" spans="1:8" ht="13.5" customHeight="1" x14ac:dyDescent="0.2">
      <c r="A9" s="59" t="s">
        <v>98</v>
      </c>
      <c r="B9" s="59" t="s">
        <v>131</v>
      </c>
      <c r="C9" s="59" t="s">
        <v>132</v>
      </c>
      <c r="D9" s="59" t="s">
        <v>133</v>
      </c>
      <c r="E9" s="59" t="s">
        <v>134</v>
      </c>
      <c r="F9" s="124">
        <v>173315000</v>
      </c>
      <c r="G9" s="124">
        <v>92410000</v>
      </c>
      <c r="H9" s="82">
        <f t="shared" si="0"/>
        <v>80905000</v>
      </c>
    </row>
    <row r="10" spans="1:8" ht="13.5" customHeight="1" x14ac:dyDescent="0.2">
      <c r="A10" s="59" t="s">
        <v>135</v>
      </c>
      <c r="B10" s="59" t="s">
        <v>136</v>
      </c>
      <c r="C10" s="59" t="s">
        <v>137</v>
      </c>
      <c r="D10" s="59" t="s">
        <v>138</v>
      </c>
      <c r="E10" s="59" t="s">
        <v>139</v>
      </c>
      <c r="F10" s="124">
        <v>11980000</v>
      </c>
      <c r="G10" s="124">
        <v>11980000</v>
      </c>
      <c r="H10" s="82">
        <f t="shared" si="0"/>
        <v>0</v>
      </c>
    </row>
    <row r="11" spans="1:8" ht="13.5" customHeight="1" x14ac:dyDescent="0.2">
      <c r="A11" s="59" t="s">
        <v>140</v>
      </c>
      <c r="B11" s="59" t="s">
        <v>141</v>
      </c>
      <c r="C11" s="59" t="s">
        <v>142</v>
      </c>
      <c r="D11" s="59" t="s">
        <v>143</v>
      </c>
      <c r="E11" s="59" t="s">
        <v>144</v>
      </c>
      <c r="F11" s="124">
        <v>1277648</v>
      </c>
      <c r="G11" s="124">
        <v>1277648</v>
      </c>
      <c r="H11" s="82">
        <f t="shared" si="0"/>
        <v>0</v>
      </c>
    </row>
    <row r="12" spans="1:8" ht="13.5" customHeight="1" x14ac:dyDescent="0.2">
      <c r="A12" s="59" t="s">
        <v>135</v>
      </c>
      <c r="B12" s="59" t="s">
        <v>145</v>
      </c>
      <c r="C12" s="59" t="s">
        <v>146</v>
      </c>
      <c r="D12" s="59" t="s">
        <v>147</v>
      </c>
      <c r="E12" s="59" t="s">
        <v>148</v>
      </c>
      <c r="F12" s="124">
        <v>4000000</v>
      </c>
      <c r="G12" s="124">
        <v>4000000</v>
      </c>
      <c r="H12" s="82">
        <f t="shared" si="0"/>
        <v>0</v>
      </c>
    </row>
    <row r="13" spans="1:8" ht="13.5" customHeight="1" x14ac:dyDescent="0.2">
      <c r="A13" s="59" t="s">
        <v>126</v>
      </c>
      <c r="B13" s="59" t="s">
        <v>149</v>
      </c>
      <c r="C13" s="59" t="s">
        <v>150</v>
      </c>
      <c r="D13" s="59" t="s">
        <v>151</v>
      </c>
      <c r="E13" s="59" t="s">
        <v>152</v>
      </c>
      <c r="F13" s="124">
        <v>85200000</v>
      </c>
      <c r="G13" s="124">
        <v>85200000</v>
      </c>
      <c r="H13" s="82">
        <f t="shared" si="0"/>
        <v>0</v>
      </c>
    </row>
    <row r="14" spans="1:8" ht="13.5" customHeight="1" x14ac:dyDescent="0.2">
      <c r="A14" s="59" t="s">
        <v>126</v>
      </c>
      <c r="B14" s="59" t="s">
        <v>153</v>
      </c>
      <c r="C14" s="59" t="s">
        <v>154</v>
      </c>
      <c r="D14" s="59" t="s">
        <v>155</v>
      </c>
      <c r="E14" s="59" t="s">
        <v>156</v>
      </c>
      <c r="F14" s="124">
        <v>72275000</v>
      </c>
      <c r="G14" s="124">
        <v>72275000</v>
      </c>
      <c r="H14" s="82">
        <f t="shared" si="0"/>
        <v>0</v>
      </c>
    </row>
    <row r="15" spans="1:8" ht="13.5" customHeight="1" x14ac:dyDescent="0.2">
      <c r="A15" s="59" t="s">
        <v>157</v>
      </c>
      <c r="B15" s="59" t="s">
        <v>158</v>
      </c>
      <c r="C15" s="59" t="s">
        <v>159</v>
      </c>
      <c r="D15" s="59" t="s">
        <v>160</v>
      </c>
      <c r="E15" s="59" t="s">
        <v>161</v>
      </c>
      <c r="F15" s="124">
        <v>11630000</v>
      </c>
      <c r="G15" s="124">
        <v>11630000</v>
      </c>
      <c r="H15" s="82">
        <f t="shared" si="0"/>
        <v>0</v>
      </c>
    </row>
    <row r="16" spans="1:8" ht="13.5" customHeight="1" x14ac:dyDescent="0.2">
      <c r="A16" s="59" t="s">
        <v>103</v>
      </c>
      <c r="B16" s="59" t="s">
        <v>162</v>
      </c>
      <c r="C16" s="59" t="s">
        <v>163</v>
      </c>
      <c r="D16" s="59" t="s">
        <v>164</v>
      </c>
      <c r="E16" s="59" t="s">
        <v>165</v>
      </c>
      <c r="F16" s="124">
        <v>9500000</v>
      </c>
      <c r="G16" s="124">
        <v>9500000</v>
      </c>
      <c r="H16" s="82">
        <f t="shared" si="0"/>
        <v>0</v>
      </c>
    </row>
    <row r="17" spans="1:8" ht="13.5" customHeight="1" x14ac:dyDescent="0.2">
      <c r="A17" s="59" t="s">
        <v>135</v>
      </c>
      <c r="B17" s="59" t="s">
        <v>166</v>
      </c>
      <c r="C17" s="59" t="s">
        <v>167</v>
      </c>
      <c r="D17" s="59" t="s">
        <v>168</v>
      </c>
      <c r="E17" s="59" t="s">
        <v>169</v>
      </c>
      <c r="F17" s="124">
        <v>6275000</v>
      </c>
      <c r="G17" s="124">
        <v>6275000</v>
      </c>
      <c r="H17" s="82">
        <f t="shared" si="0"/>
        <v>0</v>
      </c>
    </row>
    <row r="18" spans="1:8" ht="13.5" customHeight="1" x14ac:dyDescent="0.2">
      <c r="A18" s="59" t="s">
        <v>170</v>
      </c>
      <c r="B18" s="59" t="s">
        <v>171</v>
      </c>
      <c r="C18" s="59" t="s">
        <v>172</v>
      </c>
      <c r="D18" s="59" t="s">
        <v>173</v>
      </c>
      <c r="E18" s="59" t="s">
        <v>174</v>
      </c>
      <c r="F18" s="124">
        <v>4500000</v>
      </c>
      <c r="G18" s="124">
        <v>4500000</v>
      </c>
      <c r="H18" s="82">
        <f t="shared" si="0"/>
        <v>0</v>
      </c>
    </row>
    <row r="19" spans="1:8" ht="13.5" customHeight="1" x14ac:dyDescent="0.2">
      <c r="A19" s="59" t="s">
        <v>135</v>
      </c>
      <c r="B19" s="59" t="s">
        <v>175</v>
      </c>
      <c r="C19" s="59" t="s">
        <v>176</v>
      </c>
      <c r="D19" s="59" t="s">
        <v>177</v>
      </c>
      <c r="E19" s="59" t="s">
        <v>178</v>
      </c>
      <c r="F19" s="124">
        <v>14000000</v>
      </c>
      <c r="G19" s="124">
        <v>14000000</v>
      </c>
      <c r="H19" s="82">
        <f t="shared" si="0"/>
        <v>0</v>
      </c>
    </row>
    <row r="20" spans="1:8" ht="13.5" customHeight="1" x14ac:dyDescent="0.2">
      <c r="A20" s="59" t="s">
        <v>135</v>
      </c>
      <c r="B20" s="59" t="s">
        <v>179</v>
      </c>
      <c r="C20" s="59" t="s">
        <v>180</v>
      </c>
      <c r="D20" s="59" t="s">
        <v>181</v>
      </c>
      <c r="E20" s="59" t="s">
        <v>182</v>
      </c>
      <c r="F20" s="124">
        <v>45000000</v>
      </c>
      <c r="G20" s="124">
        <v>45000000</v>
      </c>
      <c r="H20" s="82">
        <f t="shared" si="0"/>
        <v>0</v>
      </c>
    </row>
    <row r="21" spans="1:8" ht="13.5" customHeight="1" x14ac:dyDescent="0.2">
      <c r="A21" s="59" t="s">
        <v>103</v>
      </c>
      <c r="B21" s="59" t="s">
        <v>183</v>
      </c>
      <c r="C21" s="59" t="s">
        <v>184</v>
      </c>
      <c r="D21" s="59" t="s">
        <v>185</v>
      </c>
      <c r="E21" s="59" t="s">
        <v>186</v>
      </c>
      <c r="F21" s="124">
        <v>260000000</v>
      </c>
      <c r="G21" s="124">
        <v>260000000</v>
      </c>
      <c r="H21" s="82">
        <f t="shared" si="0"/>
        <v>0</v>
      </c>
    </row>
    <row r="22" spans="1:8" ht="13.5" customHeight="1" x14ac:dyDescent="0.2">
      <c r="A22" s="59" t="s">
        <v>135</v>
      </c>
      <c r="B22" s="59" t="s">
        <v>187</v>
      </c>
      <c r="C22" s="59" t="s">
        <v>188</v>
      </c>
      <c r="D22" s="59" t="s">
        <v>189</v>
      </c>
      <c r="E22" s="59" t="s">
        <v>190</v>
      </c>
      <c r="F22" s="124">
        <v>63915000</v>
      </c>
      <c r="G22" s="124">
        <v>63915000</v>
      </c>
      <c r="H22" s="82">
        <f t="shared" si="0"/>
        <v>0</v>
      </c>
    </row>
    <row r="23" spans="1:8" ht="13.5" customHeight="1" x14ac:dyDescent="0.2">
      <c r="A23" s="59" t="s">
        <v>140</v>
      </c>
      <c r="B23" s="59" t="s">
        <v>191</v>
      </c>
      <c r="C23" s="59" t="s">
        <v>192</v>
      </c>
      <c r="D23" s="59" t="s">
        <v>193</v>
      </c>
      <c r="E23" s="59" t="s">
        <v>194</v>
      </c>
      <c r="F23" s="124">
        <v>4750000</v>
      </c>
      <c r="G23" s="124">
        <v>4750000</v>
      </c>
      <c r="H23" s="82">
        <f t="shared" si="0"/>
        <v>0</v>
      </c>
    </row>
    <row r="24" spans="1:8" ht="13.5" customHeight="1" x14ac:dyDescent="0.2">
      <c r="A24" s="59" t="s">
        <v>170</v>
      </c>
      <c r="B24" s="59" t="s">
        <v>195</v>
      </c>
      <c r="C24" s="59" t="s">
        <v>196</v>
      </c>
      <c r="D24" s="59" t="s">
        <v>197</v>
      </c>
      <c r="E24" s="59" t="s">
        <v>198</v>
      </c>
      <c r="F24" s="124">
        <v>839475.6</v>
      </c>
      <c r="G24" s="124">
        <v>839475.6</v>
      </c>
      <c r="H24" s="82">
        <f t="shared" si="0"/>
        <v>0</v>
      </c>
    </row>
    <row r="25" spans="1:8" ht="13.5" customHeight="1" x14ac:dyDescent="0.2">
      <c r="A25" s="59" t="s">
        <v>103</v>
      </c>
      <c r="B25" s="59" t="s">
        <v>199</v>
      </c>
      <c r="C25" s="59" t="s">
        <v>200</v>
      </c>
      <c r="D25" s="59" t="s">
        <v>201</v>
      </c>
      <c r="E25" s="59" t="s">
        <v>202</v>
      </c>
      <c r="F25" s="124">
        <v>113560000</v>
      </c>
      <c r="G25" s="124">
        <v>75750000</v>
      </c>
      <c r="H25" s="82">
        <f t="shared" si="0"/>
        <v>37810000</v>
      </c>
    </row>
    <row r="26" spans="1:8" ht="13.5" customHeight="1" x14ac:dyDescent="0.2">
      <c r="A26" s="59" t="s">
        <v>135</v>
      </c>
      <c r="B26" s="59" t="s">
        <v>203</v>
      </c>
      <c r="C26" s="59" t="s">
        <v>204</v>
      </c>
      <c r="D26" s="59" t="s">
        <v>205</v>
      </c>
      <c r="E26" s="59" t="s">
        <v>206</v>
      </c>
      <c r="F26" s="124">
        <v>55000000</v>
      </c>
      <c r="G26" s="124">
        <v>55000000</v>
      </c>
      <c r="H26" s="82">
        <f t="shared" si="0"/>
        <v>0</v>
      </c>
    </row>
    <row r="27" spans="1:8" ht="13.5" customHeight="1" x14ac:dyDescent="0.2">
      <c r="A27" s="59" t="s">
        <v>103</v>
      </c>
      <c r="B27" s="59" t="s">
        <v>207</v>
      </c>
      <c r="C27" s="59" t="s">
        <v>208</v>
      </c>
      <c r="D27" s="59" t="s">
        <v>209</v>
      </c>
      <c r="E27" s="59" t="s">
        <v>210</v>
      </c>
      <c r="F27" s="124">
        <v>27700000</v>
      </c>
      <c r="G27" s="124">
        <v>6550000</v>
      </c>
      <c r="H27" s="82">
        <f t="shared" si="0"/>
        <v>21150000</v>
      </c>
    </row>
    <row r="28" spans="1:8" ht="13.5" customHeight="1" x14ac:dyDescent="0.2">
      <c r="A28" s="59" t="s">
        <v>170</v>
      </c>
      <c r="B28" s="59" t="s">
        <v>211</v>
      </c>
      <c r="C28" s="59" t="s">
        <v>212</v>
      </c>
      <c r="D28" s="59" t="s">
        <v>213</v>
      </c>
      <c r="E28" s="59" t="s">
        <v>214</v>
      </c>
      <c r="F28" s="124">
        <v>32000000</v>
      </c>
      <c r="G28" s="124">
        <v>32000000</v>
      </c>
      <c r="H28" s="82">
        <f t="shared" si="0"/>
        <v>0</v>
      </c>
    </row>
    <row r="29" spans="1:8" ht="13.5" customHeight="1" x14ac:dyDescent="0.2">
      <c r="A29" s="59" t="s">
        <v>170</v>
      </c>
      <c r="B29" s="59" t="s">
        <v>215</v>
      </c>
      <c r="C29" s="59" t="s">
        <v>216</v>
      </c>
      <c r="D29" s="59" t="s">
        <v>217</v>
      </c>
      <c r="E29" s="59" t="s">
        <v>218</v>
      </c>
      <c r="F29" s="124">
        <v>14000000</v>
      </c>
      <c r="G29" s="124">
        <v>14000000</v>
      </c>
      <c r="H29" s="82">
        <f t="shared" si="0"/>
        <v>0</v>
      </c>
    </row>
    <row r="30" spans="1:8" ht="13.5" customHeight="1" x14ac:dyDescent="0.2">
      <c r="A30" s="59" t="s">
        <v>170</v>
      </c>
      <c r="B30" s="59" t="s">
        <v>219</v>
      </c>
      <c r="C30" s="59" t="s">
        <v>220</v>
      </c>
      <c r="D30" s="59" t="s">
        <v>221</v>
      </c>
      <c r="E30" s="59" t="s">
        <v>222</v>
      </c>
      <c r="F30" s="124">
        <v>6500000</v>
      </c>
      <c r="G30" s="124">
        <v>6500000</v>
      </c>
      <c r="H30" s="82">
        <f t="shared" si="0"/>
        <v>0</v>
      </c>
    </row>
    <row r="31" spans="1:8" ht="13.5" customHeight="1" x14ac:dyDescent="0.2">
      <c r="A31" s="59" t="s">
        <v>223</v>
      </c>
      <c r="B31" s="59" t="s">
        <v>224</v>
      </c>
      <c r="C31" s="59" t="s">
        <v>225</v>
      </c>
      <c r="D31" s="59" t="s">
        <v>226</v>
      </c>
      <c r="E31" s="59" t="s">
        <v>227</v>
      </c>
      <c r="F31" s="124">
        <v>5000000</v>
      </c>
      <c r="G31" s="124">
        <v>5000000</v>
      </c>
      <c r="H31" s="82">
        <f t="shared" si="0"/>
        <v>0</v>
      </c>
    </row>
    <row r="32" spans="1:8" ht="13.5" customHeight="1" x14ac:dyDescent="0.2">
      <c r="A32" s="59" t="s">
        <v>135</v>
      </c>
      <c r="B32" s="59" t="s">
        <v>228</v>
      </c>
      <c r="C32" s="59" t="s">
        <v>229</v>
      </c>
      <c r="D32" s="59" t="s">
        <v>230</v>
      </c>
      <c r="E32" s="59" t="s">
        <v>231</v>
      </c>
      <c r="F32" s="124">
        <v>2300000</v>
      </c>
      <c r="G32" s="124">
        <v>2300000</v>
      </c>
      <c r="H32" s="82">
        <f t="shared" si="0"/>
        <v>0</v>
      </c>
    </row>
    <row r="33" spans="1:8" ht="13.5" customHeight="1" x14ac:dyDescent="0.2">
      <c r="A33" s="59" t="s">
        <v>135</v>
      </c>
      <c r="B33" s="59" t="s">
        <v>232</v>
      </c>
      <c r="C33" s="59" t="s">
        <v>233</v>
      </c>
      <c r="D33" s="59" t="s">
        <v>234</v>
      </c>
      <c r="E33" s="59" t="s">
        <v>235</v>
      </c>
      <c r="F33" s="124">
        <v>16000000</v>
      </c>
      <c r="G33" s="124">
        <v>16000000</v>
      </c>
      <c r="H33" s="82">
        <f t="shared" si="0"/>
        <v>0</v>
      </c>
    </row>
    <row r="34" spans="1:8" ht="13.5" customHeight="1" x14ac:dyDescent="0.2">
      <c r="A34" s="59" t="s">
        <v>157</v>
      </c>
      <c r="B34" s="59" t="s">
        <v>236</v>
      </c>
      <c r="C34" s="59" t="s">
        <v>237</v>
      </c>
      <c r="D34" s="59" t="s">
        <v>238</v>
      </c>
      <c r="E34" s="59" t="s">
        <v>239</v>
      </c>
      <c r="F34" s="124">
        <v>9840000</v>
      </c>
      <c r="G34" s="124">
        <v>9840000</v>
      </c>
      <c r="H34" s="82">
        <f t="shared" si="0"/>
        <v>0</v>
      </c>
    </row>
    <row r="35" spans="1:8" ht="13.5" customHeight="1" x14ac:dyDescent="0.2">
      <c r="A35" s="59" t="s">
        <v>157</v>
      </c>
      <c r="B35" s="59" t="s">
        <v>240</v>
      </c>
      <c r="C35" s="59" t="s">
        <v>241</v>
      </c>
      <c r="D35" s="59" t="s">
        <v>242</v>
      </c>
      <c r="E35" s="59" t="s">
        <v>243</v>
      </c>
      <c r="F35" s="124">
        <v>1000000</v>
      </c>
      <c r="G35" s="124">
        <v>1000000</v>
      </c>
      <c r="H35" s="82">
        <f t="shared" si="0"/>
        <v>0</v>
      </c>
    </row>
    <row r="36" spans="1:8" ht="13.5" customHeight="1" x14ac:dyDescent="0.2">
      <c r="A36" s="59" t="s">
        <v>157</v>
      </c>
      <c r="B36" s="59" t="s">
        <v>244</v>
      </c>
      <c r="C36" s="59" t="s">
        <v>241</v>
      </c>
      <c r="D36" s="59" t="s">
        <v>242</v>
      </c>
      <c r="E36" s="59" t="s">
        <v>243</v>
      </c>
      <c r="F36" s="124">
        <v>6000000</v>
      </c>
      <c r="G36" s="124">
        <v>6000000</v>
      </c>
      <c r="H36" s="82">
        <f t="shared" si="0"/>
        <v>0</v>
      </c>
    </row>
    <row r="37" spans="1:8" ht="13.5" customHeight="1" x14ac:dyDescent="0.2">
      <c r="A37" s="59" t="s">
        <v>157</v>
      </c>
      <c r="B37" s="59" t="s">
        <v>245</v>
      </c>
      <c r="C37" s="59" t="s">
        <v>246</v>
      </c>
      <c r="D37" s="59" t="s">
        <v>247</v>
      </c>
      <c r="E37" s="59" t="s">
        <v>248</v>
      </c>
      <c r="F37" s="124">
        <v>287000000</v>
      </c>
      <c r="G37" s="124">
        <v>287000000</v>
      </c>
      <c r="H37" s="82">
        <f t="shared" si="0"/>
        <v>0</v>
      </c>
    </row>
    <row r="38" spans="1:8" ht="13.5" customHeight="1" x14ac:dyDescent="0.2">
      <c r="A38" s="59" t="s">
        <v>157</v>
      </c>
      <c r="B38" s="59" t="s">
        <v>249</v>
      </c>
      <c r="C38" s="59" t="s">
        <v>246</v>
      </c>
      <c r="D38" s="59" t="s">
        <v>247</v>
      </c>
      <c r="E38" s="59" t="s">
        <v>248</v>
      </c>
      <c r="F38" s="124">
        <v>100000000</v>
      </c>
      <c r="G38" s="124">
        <v>100000000</v>
      </c>
      <c r="H38" s="82">
        <f t="shared" si="0"/>
        <v>0</v>
      </c>
    </row>
    <row r="39" spans="1:8" ht="13.5" customHeight="1" x14ac:dyDescent="0.2">
      <c r="A39" s="59" t="s">
        <v>135</v>
      </c>
      <c r="B39" s="59" t="s">
        <v>250</v>
      </c>
      <c r="C39" s="59" t="s">
        <v>251</v>
      </c>
      <c r="D39" s="59" t="s">
        <v>252</v>
      </c>
      <c r="E39" s="59" t="s">
        <v>253</v>
      </c>
      <c r="F39" s="124">
        <v>19500000</v>
      </c>
      <c r="G39" s="124">
        <v>19500000</v>
      </c>
      <c r="H39" s="82">
        <f t="shared" si="0"/>
        <v>0</v>
      </c>
    </row>
    <row r="40" spans="1:8" ht="13.5" customHeight="1" x14ac:dyDescent="0.2">
      <c r="A40" s="59" t="s">
        <v>135</v>
      </c>
      <c r="B40" s="59" t="s">
        <v>254</v>
      </c>
      <c r="C40" s="59" t="s">
        <v>255</v>
      </c>
      <c r="D40" s="59" t="s">
        <v>256</v>
      </c>
      <c r="E40" s="59" t="s">
        <v>257</v>
      </c>
      <c r="F40" s="124">
        <v>22000000</v>
      </c>
      <c r="G40" s="124">
        <v>22000000</v>
      </c>
      <c r="H40" s="82">
        <f t="shared" si="0"/>
        <v>0</v>
      </c>
    </row>
    <row r="41" spans="1:8" ht="13.5" customHeight="1" x14ac:dyDescent="0.2">
      <c r="A41" s="59" t="s">
        <v>170</v>
      </c>
      <c r="B41" s="59" t="s">
        <v>258</v>
      </c>
      <c r="C41" s="59" t="s">
        <v>259</v>
      </c>
      <c r="D41" s="59" t="s">
        <v>260</v>
      </c>
      <c r="E41" s="59" t="s">
        <v>261</v>
      </c>
      <c r="F41" s="124">
        <v>100000000</v>
      </c>
      <c r="G41" s="124">
        <v>100000000</v>
      </c>
      <c r="H41" s="82">
        <f t="shared" si="0"/>
        <v>0</v>
      </c>
    </row>
    <row r="42" spans="1:8" ht="13.5" customHeight="1" x14ac:dyDescent="0.2">
      <c r="A42" s="59" t="s">
        <v>170</v>
      </c>
      <c r="B42" s="59" t="s">
        <v>262</v>
      </c>
      <c r="C42" s="59" t="s">
        <v>263</v>
      </c>
      <c r="D42" s="59" t="s">
        <v>264</v>
      </c>
      <c r="E42" s="59" t="s">
        <v>265</v>
      </c>
      <c r="F42" s="124">
        <v>5000000</v>
      </c>
      <c r="G42" s="124">
        <v>5000000</v>
      </c>
      <c r="H42" s="82">
        <f t="shared" si="0"/>
        <v>0</v>
      </c>
    </row>
    <row r="43" spans="1:8" ht="13.5" customHeight="1" x14ac:dyDescent="0.2">
      <c r="A43" s="59" t="s">
        <v>170</v>
      </c>
      <c r="B43" s="59" t="s">
        <v>266</v>
      </c>
      <c r="C43" s="59" t="s">
        <v>267</v>
      </c>
      <c r="D43" s="59" t="s">
        <v>268</v>
      </c>
      <c r="E43" s="59" t="s">
        <v>269</v>
      </c>
      <c r="F43" s="124">
        <v>8235000</v>
      </c>
      <c r="G43" s="124">
        <v>8000000</v>
      </c>
      <c r="H43" s="82">
        <f t="shared" si="0"/>
        <v>235000</v>
      </c>
    </row>
    <row r="44" spans="1:8" ht="13.5" customHeight="1" x14ac:dyDescent="0.2">
      <c r="A44" s="59" t="s">
        <v>98</v>
      </c>
      <c r="B44" s="59" t="s">
        <v>270</v>
      </c>
      <c r="C44" s="59" t="s">
        <v>271</v>
      </c>
      <c r="D44" s="59" t="s">
        <v>272</v>
      </c>
      <c r="E44" s="59" t="s">
        <v>273</v>
      </c>
      <c r="F44" s="124">
        <v>146359963.55000001</v>
      </c>
      <c r="G44" s="124">
        <v>42000000</v>
      </c>
      <c r="H44" s="82">
        <f t="shared" si="0"/>
        <v>104359963.55000001</v>
      </c>
    </row>
    <row r="45" spans="1:8" ht="13.5" customHeight="1" x14ac:dyDescent="0.2">
      <c r="A45" s="59" t="s">
        <v>103</v>
      </c>
      <c r="B45" s="59" t="s">
        <v>274</v>
      </c>
      <c r="C45" s="59" t="s">
        <v>275</v>
      </c>
      <c r="D45" s="59" t="s">
        <v>276</v>
      </c>
      <c r="E45" s="59" t="s">
        <v>277</v>
      </c>
      <c r="F45" s="124">
        <v>3300000</v>
      </c>
      <c r="G45" s="124">
        <v>3300000</v>
      </c>
      <c r="H45" s="82">
        <f t="shared" si="0"/>
        <v>0</v>
      </c>
    </row>
    <row r="46" spans="1:8" ht="13.5" customHeight="1" x14ac:dyDescent="0.2">
      <c r="A46" s="59" t="s">
        <v>278</v>
      </c>
      <c r="B46" s="59" t="s">
        <v>279</v>
      </c>
      <c r="C46" s="59" t="s">
        <v>280</v>
      </c>
      <c r="D46" s="59" t="s">
        <v>281</v>
      </c>
      <c r="E46" s="59" t="s">
        <v>282</v>
      </c>
      <c r="F46" s="124">
        <v>105030000</v>
      </c>
      <c r="G46" s="124">
        <v>55000000</v>
      </c>
      <c r="H46" s="82">
        <f t="shared" si="0"/>
        <v>50030000</v>
      </c>
    </row>
    <row r="47" spans="1:8" ht="13.5" customHeight="1" x14ac:dyDescent="0.2">
      <c r="A47" s="59" t="s">
        <v>135</v>
      </c>
      <c r="B47" s="59" t="s">
        <v>283</v>
      </c>
      <c r="C47" s="59" t="s">
        <v>284</v>
      </c>
      <c r="D47" s="59" t="s">
        <v>285</v>
      </c>
      <c r="E47" s="59" t="s">
        <v>286</v>
      </c>
      <c r="F47" s="124">
        <v>45900000</v>
      </c>
      <c r="G47" s="124">
        <v>45900000</v>
      </c>
      <c r="H47" s="82">
        <f t="shared" si="0"/>
        <v>0</v>
      </c>
    </row>
    <row r="48" spans="1:8" ht="13.5" customHeight="1" x14ac:dyDescent="0.2">
      <c r="A48" s="59" t="s">
        <v>170</v>
      </c>
      <c r="B48" s="59" t="s">
        <v>287</v>
      </c>
      <c r="C48" s="59" t="s">
        <v>288</v>
      </c>
      <c r="D48" s="59" t="s">
        <v>289</v>
      </c>
      <c r="E48" s="59" t="s">
        <v>290</v>
      </c>
      <c r="F48" s="124">
        <v>10000000</v>
      </c>
      <c r="G48" s="124">
        <v>10000000</v>
      </c>
      <c r="H48" s="82">
        <f t="shared" si="0"/>
        <v>0</v>
      </c>
    </row>
    <row r="49" spans="1:8" ht="13.5" customHeight="1" x14ac:dyDescent="0.2">
      <c r="A49" s="59" t="s">
        <v>140</v>
      </c>
      <c r="B49" s="59" t="s">
        <v>291</v>
      </c>
      <c r="C49" s="59" t="s">
        <v>292</v>
      </c>
      <c r="D49" s="59" t="s">
        <v>293</v>
      </c>
      <c r="E49" s="59" t="s">
        <v>294</v>
      </c>
      <c r="F49" s="124">
        <v>100000000</v>
      </c>
      <c r="G49" s="124">
        <v>100000000</v>
      </c>
      <c r="H49" s="82">
        <f t="shared" si="0"/>
        <v>0</v>
      </c>
    </row>
    <row r="50" spans="1:8" ht="13.5" customHeight="1" x14ac:dyDescent="0.2">
      <c r="C50" s="90"/>
      <c r="E50" s="78"/>
      <c r="F50" s="84"/>
      <c r="G50" s="84"/>
      <c r="H50" s="125"/>
    </row>
    <row r="51" spans="1:8" ht="15.6" customHeight="1" x14ac:dyDescent="0.2">
      <c r="C51" s="90"/>
      <c r="E51" s="78">
        <f>COUNTA(E2:E50)</f>
        <v>48</v>
      </c>
      <c r="F51" s="126">
        <f>SUM(F2:F50)</f>
        <v>2339366087.1499996</v>
      </c>
      <c r="G51" s="126">
        <f>SUM(G2:G50)</f>
        <v>2043806123.5999999</v>
      </c>
      <c r="H51" s="126">
        <f>SUM(H2:H50)</f>
        <v>295559963.55000001</v>
      </c>
    </row>
    <row r="52" spans="1:8" ht="13.15" customHeight="1" x14ac:dyDescent="0.2">
      <c r="C52" s="90"/>
      <c r="E52" s="78"/>
      <c r="F52" s="126"/>
      <c r="G52" s="126"/>
      <c r="H52" s="126"/>
    </row>
    <row r="53" spans="1:8" ht="15.6" customHeight="1" x14ac:dyDescent="0.2">
      <c r="A53" s="77" t="s">
        <v>53</v>
      </c>
      <c r="C53" s="90"/>
      <c r="E53" s="78"/>
      <c r="F53" s="126"/>
      <c r="G53" s="126"/>
      <c r="H53" s="126"/>
    </row>
    <row r="54" spans="1:8" ht="12" customHeight="1" x14ac:dyDescent="0.2">
      <c r="C54" s="90"/>
      <c r="E54" s="78"/>
      <c r="F54" s="126"/>
      <c r="G54" s="126"/>
      <c r="H54" s="126"/>
    </row>
    <row r="55" spans="1:8" ht="15.6" customHeight="1" x14ac:dyDescent="0.2">
      <c r="A55" s="85" t="s">
        <v>135</v>
      </c>
      <c r="B55" s="85" t="s">
        <v>295</v>
      </c>
      <c r="C55" s="85" t="s">
        <v>35</v>
      </c>
      <c r="D55" s="85" t="s">
        <v>52</v>
      </c>
      <c r="E55" s="78"/>
      <c r="F55" s="84">
        <v>113545000</v>
      </c>
      <c r="G55" s="84">
        <v>53090000</v>
      </c>
      <c r="H55" s="125">
        <f>SUM(F55-G55)</f>
        <v>60455000</v>
      </c>
    </row>
    <row r="56" spans="1:8" ht="15.6" customHeight="1" x14ac:dyDescent="0.2">
      <c r="A56" s="85" t="s">
        <v>170</v>
      </c>
      <c r="B56" s="85" t="s">
        <v>296</v>
      </c>
      <c r="C56" s="85" t="s">
        <v>35</v>
      </c>
      <c r="D56" s="85" t="s">
        <v>297</v>
      </c>
      <c r="E56" s="78"/>
      <c r="F56" s="84">
        <v>156030000</v>
      </c>
      <c r="G56" s="84">
        <v>72605000</v>
      </c>
      <c r="H56" s="125">
        <f>SUM(F56-G56)</f>
        <v>83425000</v>
      </c>
    </row>
    <row r="57" spans="1:8" ht="15.6" customHeight="1" x14ac:dyDescent="0.2">
      <c r="A57" s="85"/>
      <c r="B57" s="85"/>
      <c r="C57" s="85"/>
      <c r="D57" s="85"/>
      <c r="E57" s="78"/>
      <c r="F57" s="84"/>
      <c r="G57" s="84"/>
      <c r="H57" s="125"/>
    </row>
    <row r="58" spans="1:8" ht="15.6" customHeight="1" x14ac:dyDescent="0.2">
      <c r="A58" s="85"/>
      <c r="B58" s="85"/>
      <c r="C58" s="85"/>
      <c r="D58" s="85"/>
      <c r="E58" s="78">
        <f>COUNTA(D55:D56)</f>
        <v>2</v>
      </c>
      <c r="F58" s="86">
        <f>SUM(F55:F57)</f>
        <v>269575000</v>
      </c>
      <c r="G58" s="86">
        <f>SUM(G55:G57)</f>
        <v>125695000</v>
      </c>
      <c r="H58" s="86">
        <f>SUM(H55:H57)</f>
        <v>143880000</v>
      </c>
    </row>
    <row r="59" spans="1:8" ht="13.15" customHeight="1" x14ac:dyDescent="0.2">
      <c r="A59" s="85"/>
      <c r="B59" s="85"/>
      <c r="C59" s="85"/>
      <c r="D59" s="85"/>
      <c r="E59" s="78"/>
      <c r="F59" s="80"/>
      <c r="G59" s="80"/>
    </row>
    <row r="60" spans="1:8" ht="15.6" customHeight="1" x14ac:dyDescent="0.2">
      <c r="A60" s="81" t="s">
        <v>93</v>
      </c>
      <c r="B60" s="81"/>
      <c r="C60" s="81"/>
      <c r="D60" s="81"/>
      <c r="E60" s="81"/>
      <c r="F60" s="81"/>
      <c r="G60" s="80"/>
    </row>
    <row r="61" spans="1:8" ht="15.6" customHeight="1" x14ac:dyDescent="0.2">
      <c r="A61" s="81"/>
      <c r="B61" s="81"/>
      <c r="C61" s="81"/>
      <c r="D61" s="81"/>
      <c r="E61" s="81"/>
      <c r="F61" s="81"/>
      <c r="G61" s="80"/>
    </row>
    <row r="62" spans="1:8" s="93" customFormat="1" ht="15.6" customHeight="1" x14ac:dyDescent="0.2">
      <c r="A62" s="85" t="s">
        <v>126</v>
      </c>
      <c r="B62" s="85" t="s">
        <v>298</v>
      </c>
      <c r="C62" s="85" t="s">
        <v>299</v>
      </c>
      <c r="D62" s="85" t="s">
        <v>300</v>
      </c>
      <c r="E62" s="85" t="s">
        <v>301</v>
      </c>
      <c r="F62" s="84">
        <v>6795000</v>
      </c>
      <c r="G62" s="84">
        <v>6795000</v>
      </c>
      <c r="H62" s="92">
        <f>SUM(F62-G62)</f>
        <v>0</v>
      </c>
    </row>
    <row r="63" spans="1:8" s="93" customFormat="1" ht="15.6" customHeight="1" x14ac:dyDescent="0.2">
      <c r="A63" s="85" t="s">
        <v>103</v>
      </c>
      <c r="B63" s="85" t="s">
        <v>302</v>
      </c>
      <c r="C63" s="85" t="s">
        <v>303</v>
      </c>
      <c r="D63" s="85" t="s">
        <v>304</v>
      </c>
      <c r="E63" s="85" t="s">
        <v>305</v>
      </c>
      <c r="F63" s="84">
        <v>600000</v>
      </c>
      <c r="G63" s="84">
        <v>600000</v>
      </c>
      <c r="H63" s="92">
        <f>SUM(F63-G63)</f>
        <v>0</v>
      </c>
    </row>
    <row r="64" spans="1:8" s="93" customFormat="1" ht="15.6" customHeight="1" x14ac:dyDescent="0.2">
      <c r="A64" s="85"/>
      <c r="B64" s="85"/>
      <c r="C64" s="85"/>
      <c r="D64" s="85"/>
      <c r="E64" s="85"/>
      <c r="F64" s="84"/>
      <c r="G64" s="84"/>
      <c r="H64" s="92"/>
    </row>
    <row r="65" spans="1:8" s="93" customFormat="1" ht="15.6" customHeight="1" x14ac:dyDescent="0.2">
      <c r="A65" s="85"/>
      <c r="B65" s="85"/>
      <c r="C65" s="85"/>
      <c r="D65" s="85"/>
      <c r="E65" s="78">
        <f>COUNTA(D62:D63)</f>
        <v>2</v>
      </c>
      <c r="F65" s="86">
        <f>SUM(F62:F64)</f>
        <v>7395000</v>
      </c>
      <c r="G65" s="86">
        <f>SUM(G62:G64)</f>
        <v>7395000</v>
      </c>
      <c r="H65" s="86">
        <f>SUM(H62:H64)</f>
        <v>0</v>
      </c>
    </row>
    <row r="66" spans="1:8" ht="12" customHeight="1" x14ac:dyDescent="0.2"/>
    <row r="67" spans="1:8" ht="15.6" customHeight="1" x14ac:dyDescent="0.2">
      <c r="A67" s="81" t="s">
        <v>306</v>
      </c>
      <c r="B67" s="81"/>
      <c r="C67" s="81"/>
      <c r="D67" s="81"/>
      <c r="E67" s="81"/>
      <c r="F67" s="81"/>
    </row>
    <row r="68" spans="1:8" ht="10.9" customHeight="1" x14ac:dyDescent="0.2">
      <c r="A68" s="81"/>
      <c r="B68" s="81"/>
      <c r="C68" s="81"/>
      <c r="D68" s="81"/>
      <c r="E68" s="81"/>
      <c r="F68" s="81"/>
    </row>
    <row r="69" spans="1:8" ht="14.45" customHeight="1" x14ac:dyDescent="0.2">
      <c r="A69" s="85" t="s">
        <v>126</v>
      </c>
      <c r="B69" s="85" t="s">
        <v>307</v>
      </c>
      <c r="C69" s="85" t="s">
        <v>308</v>
      </c>
      <c r="D69" s="85" t="s">
        <v>309</v>
      </c>
      <c r="E69" s="85" t="s">
        <v>310</v>
      </c>
      <c r="F69" s="84">
        <v>6500000</v>
      </c>
      <c r="G69" s="84">
        <v>6500000</v>
      </c>
      <c r="H69" s="82">
        <f>SUM(F69-G69)</f>
        <v>0</v>
      </c>
    </row>
    <row r="70" spans="1:8" ht="14.45" customHeight="1" x14ac:dyDescent="0.2">
      <c r="A70" s="85" t="s">
        <v>157</v>
      </c>
      <c r="B70" s="85" t="s">
        <v>311</v>
      </c>
      <c r="C70" s="85" t="s">
        <v>312</v>
      </c>
      <c r="D70" s="85" t="s">
        <v>313</v>
      </c>
      <c r="E70" s="85" t="s">
        <v>314</v>
      </c>
      <c r="F70" s="84">
        <v>129325000</v>
      </c>
      <c r="G70" s="84">
        <v>30000000</v>
      </c>
      <c r="H70" s="82">
        <f>SUM(F70-G70)</f>
        <v>99325000</v>
      </c>
    </row>
    <row r="71" spans="1:8" ht="14.45" customHeight="1" x14ac:dyDescent="0.2">
      <c r="A71" s="85" t="s">
        <v>126</v>
      </c>
      <c r="B71" s="85" t="s">
        <v>315</v>
      </c>
      <c r="C71" s="85" t="s">
        <v>316</v>
      </c>
      <c r="D71" s="85" t="s">
        <v>317</v>
      </c>
      <c r="E71" s="85" t="s">
        <v>318</v>
      </c>
      <c r="F71" s="84">
        <v>10000000</v>
      </c>
      <c r="G71" s="84">
        <v>10000000</v>
      </c>
      <c r="H71" s="82">
        <f>SUM(F71-G71)</f>
        <v>0</v>
      </c>
    </row>
    <row r="72" spans="1:8" ht="14.45" customHeight="1" x14ac:dyDescent="0.2">
      <c r="A72" s="85" t="s">
        <v>170</v>
      </c>
      <c r="B72" s="85" t="s">
        <v>319</v>
      </c>
      <c r="C72" s="85" t="s">
        <v>35</v>
      </c>
      <c r="D72" s="85" t="s">
        <v>52</v>
      </c>
      <c r="E72" s="81"/>
      <c r="F72" s="84">
        <v>8720000</v>
      </c>
      <c r="G72" s="84">
        <v>8720000</v>
      </c>
      <c r="H72" s="82">
        <f>SUM(F72-G72)</f>
        <v>0</v>
      </c>
    </row>
    <row r="73" spans="1:8" ht="12" customHeight="1" x14ac:dyDescent="0.2"/>
    <row r="74" spans="1:8" ht="15.6" customHeight="1" x14ac:dyDescent="0.2">
      <c r="E74" s="78">
        <f>COUNTA(D69:D72)</f>
        <v>4</v>
      </c>
      <c r="F74" s="79">
        <f>SUM(F69:F72)</f>
        <v>154545000</v>
      </c>
      <c r="G74" s="79">
        <f>SUM(G69:G72)</f>
        <v>55220000</v>
      </c>
      <c r="H74" s="79">
        <f>SUM(H69:H72)</f>
        <v>99325000</v>
      </c>
    </row>
  </sheetData>
  <printOptions gridLines="1"/>
  <pageMargins left="6.25E-2" right="0" top="1.0104166670000001" bottom="0.81" header="0.35" footer="0.26"/>
  <pageSetup scale="86" fitToHeight="2" orientation="landscape" r:id="rId1"/>
  <headerFooter alignWithMargins="0">
    <oddHeader>&amp;CPSF BOND GUARANTEE PROGRAM
STATUS AND RANKING
MAY 2014 ROUND</oddHeader>
  </headerFooter>
  <rowBreaks count="1" manualBreakCount="1">
    <brk id="3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120" zoomScaleNormal="120" workbookViewId="0">
      <selection activeCell="B6" sqref="B6"/>
    </sheetView>
  </sheetViews>
  <sheetFormatPr defaultColWidth="8.85546875" defaultRowHeight="12.75" x14ac:dyDescent="0.2"/>
  <cols>
    <col min="1" max="1" width="12" style="58" customWidth="1"/>
    <col min="2" max="2" width="34.42578125" style="58" customWidth="1"/>
    <col min="3" max="3" width="7" style="58" customWidth="1"/>
    <col min="4" max="4" width="24.28515625" style="58" customWidth="1"/>
    <col min="5" max="5" width="13.140625" style="58" customWidth="1"/>
    <col min="6" max="6" width="23" style="58" bestFit="1" customWidth="1"/>
    <col min="7" max="7" width="21.85546875" style="58" bestFit="1" customWidth="1"/>
    <col min="8" max="8" width="16.85546875" style="58" customWidth="1"/>
    <col min="9" max="16384" width="8.85546875" style="58"/>
  </cols>
  <sheetData>
    <row r="1" spans="1:8" s="54" customFormat="1" ht="57.6" customHeight="1" x14ac:dyDescent="0.2">
      <c r="A1" s="87" t="s">
        <v>6</v>
      </c>
      <c r="B1" s="87" t="s">
        <v>0</v>
      </c>
      <c r="C1" s="87" t="s">
        <v>1</v>
      </c>
      <c r="D1" s="87" t="s">
        <v>2</v>
      </c>
      <c r="E1" s="87" t="s">
        <v>3</v>
      </c>
      <c r="F1" s="88" t="s">
        <v>4</v>
      </c>
      <c r="G1" s="87" t="s">
        <v>5</v>
      </c>
      <c r="H1" s="87" t="s">
        <v>7</v>
      </c>
    </row>
    <row r="2" spans="1:8" ht="13.5" customHeight="1" x14ac:dyDescent="0.2">
      <c r="A2" s="94" t="s">
        <v>321</v>
      </c>
      <c r="B2" s="94" t="s">
        <v>322</v>
      </c>
      <c r="C2" s="94" t="s">
        <v>323</v>
      </c>
      <c r="D2" s="94" t="s">
        <v>324</v>
      </c>
      <c r="E2" s="94" t="s">
        <v>325</v>
      </c>
      <c r="F2" s="95">
        <v>45620000</v>
      </c>
      <c r="G2" s="95">
        <v>45620000</v>
      </c>
      <c r="H2" s="96">
        <f>SUM(F2-G2)</f>
        <v>0</v>
      </c>
    </row>
    <row r="3" spans="1:8" ht="13.5" customHeight="1" x14ac:dyDescent="0.2">
      <c r="A3" s="94" t="s">
        <v>326</v>
      </c>
      <c r="B3" s="94" t="s">
        <v>327</v>
      </c>
      <c r="C3" s="94" t="s">
        <v>328</v>
      </c>
      <c r="D3" s="94" t="s">
        <v>329</v>
      </c>
      <c r="E3" s="94" t="s">
        <v>330</v>
      </c>
      <c r="F3" s="95">
        <v>71520000</v>
      </c>
      <c r="G3" s="95">
        <v>69800000</v>
      </c>
      <c r="H3" s="96">
        <f t="shared" ref="H3:H19" si="0">SUM(F3-G3)</f>
        <v>1720000</v>
      </c>
    </row>
    <row r="4" spans="1:8" ht="13.5" customHeight="1" x14ac:dyDescent="0.2">
      <c r="A4" s="94" t="s">
        <v>331</v>
      </c>
      <c r="B4" s="94" t="s">
        <v>332</v>
      </c>
      <c r="C4" s="94" t="s">
        <v>333</v>
      </c>
      <c r="D4" s="94" t="s">
        <v>334</v>
      </c>
      <c r="E4" s="94" t="s">
        <v>335</v>
      </c>
      <c r="F4" s="95">
        <v>17000000</v>
      </c>
      <c r="G4" s="95">
        <v>17000000</v>
      </c>
      <c r="H4" s="96">
        <f t="shared" si="0"/>
        <v>0</v>
      </c>
    </row>
    <row r="5" spans="1:8" ht="13.5" customHeight="1" x14ac:dyDescent="0.2">
      <c r="A5" s="94" t="s">
        <v>336</v>
      </c>
      <c r="B5" s="94" t="s">
        <v>337</v>
      </c>
      <c r="C5" s="94" t="s">
        <v>338</v>
      </c>
      <c r="D5" s="94" t="s">
        <v>339</v>
      </c>
      <c r="E5" s="94" t="s">
        <v>340</v>
      </c>
      <c r="F5" s="95">
        <v>39500000</v>
      </c>
      <c r="G5" s="95">
        <v>39500000</v>
      </c>
      <c r="H5" s="96">
        <f t="shared" si="0"/>
        <v>0</v>
      </c>
    </row>
    <row r="6" spans="1:8" ht="13.5" customHeight="1" x14ac:dyDescent="0.2">
      <c r="A6" s="94" t="s">
        <v>341</v>
      </c>
      <c r="B6" s="94" t="s">
        <v>342</v>
      </c>
      <c r="C6" s="94" t="s">
        <v>343</v>
      </c>
      <c r="D6" s="94" t="s">
        <v>344</v>
      </c>
      <c r="E6" s="94" t="s">
        <v>345</v>
      </c>
      <c r="F6" s="95">
        <v>35000000</v>
      </c>
      <c r="G6" s="95">
        <v>35000000</v>
      </c>
      <c r="H6" s="96">
        <f t="shared" si="0"/>
        <v>0</v>
      </c>
    </row>
    <row r="7" spans="1:8" ht="13.5" customHeight="1" x14ac:dyDescent="0.2">
      <c r="A7" s="94" t="s">
        <v>346</v>
      </c>
      <c r="B7" s="94" t="s">
        <v>347</v>
      </c>
      <c r="C7" s="94" t="s">
        <v>348</v>
      </c>
      <c r="D7" s="94" t="s">
        <v>349</v>
      </c>
      <c r="E7" s="94" t="s">
        <v>350</v>
      </c>
      <c r="F7" s="95">
        <v>59090000</v>
      </c>
      <c r="G7" s="95">
        <v>59090000</v>
      </c>
      <c r="H7" s="96">
        <f t="shared" si="0"/>
        <v>0</v>
      </c>
    </row>
    <row r="8" spans="1:8" ht="13.5" customHeight="1" x14ac:dyDescent="0.2">
      <c r="A8" s="94" t="s">
        <v>351</v>
      </c>
      <c r="B8" s="94" t="s">
        <v>352</v>
      </c>
      <c r="C8" s="94" t="s">
        <v>353</v>
      </c>
      <c r="D8" s="94" t="s">
        <v>354</v>
      </c>
      <c r="E8" s="94" t="s">
        <v>355</v>
      </c>
      <c r="F8" s="95">
        <v>350000000</v>
      </c>
      <c r="G8" s="95">
        <v>350000000</v>
      </c>
      <c r="H8" s="96">
        <f t="shared" si="0"/>
        <v>0</v>
      </c>
    </row>
    <row r="9" spans="1:8" ht="13.5" customHeight="1" x14ac:dyDescent="0.2">
      <c r="A9" s="94" t="s">
        <v>351</v>
      </c>
      <c r="B9" s="94" t="s">
        <v>356</v>
      </c>
      <c r="C9" s="94" t="s">
        <v>353</v>
      </c>
      <c r="D9" s="94" t="s">
        <v>354</v>
      </c>
      <c r="E9" s="94" t="s">
        <v>355</v>
      </c>
      <c r="F9" s="95">
        <v>350000000</v>
      </c>
      <c r="G9" s="95">
        <v>350000000</v>
      </c>
      <c r="H9" s="96">
        <f t="shared" si="0"/>
        <v>0</v>
      </c>
    </row>
    <row r="10" spans="1:8" ht="13.5" customHeight="1" x14ac:dyDescent="0.2">
      <c r="A10" s="94" t="s">
        <v>336</v>
      </c>
      <c r="B10" s="94" t="s">
        <v>357</v>
      </c>
      <c r="C10" s="94" t="s">
        <v>358</v>
      </c>
      <c r="D10" s="94" t="s">
        <v>359</v>
      </c>
      <c r="E10" s="94" t="s">
        <v>360</v>
      </c>
      <c r="F10" s="95">
        <v>13880000</v>
      </c>
      <c r="G10" s="95">
        <v>13880000</v>
      </c>
      <c r="H10" s="96">
        <f t="shared" si="0"/>
        <v>0</v>
      </c>
    </row>
    <row r="11" spans="1:8" ht="13.5" customHeight="1" x14ac:dyDescent="0.2">
      <c r="A11" s="94" t="s">
        <v>336</v>
      </c>
      <c r="B11" s="94" t="s">
        <v>361</v>
      </c>
      <c r="C11" s="94" t="s">
        <v>358</v>
      </c>
      <c r="D11" s="94" t="s">
        <v>359</v>
      </c>
      <c r="E11" s="94" t="s">
        <v>360</v>
      </c>
      <c r="F11" s="95">
        <v>1000000</v>
      </c>
      <c r="G11" s="95">
        <v>1000000</v>
      </c>
      <c r="H11" s="96">
        <f t="shared" si="0"/>
        <v>0</v>
      </c>
    </row>
    <row r="12" spans="1:8" ht="13.5" customHeight="1" x14ac:dyDescent="0.2">
      <c r="A12" s="94" t="s">
        <v>341</v>
      </c>
      <c r="B12" s="94" t="s">
        <v>362</v>
      </c>
      <c r="C12" s="94" t="s">
        <v>363</v>
      </c>
      <c r="D12" s="94" t="s">
        <v>364</v>
      </c>
      <c r="E12" s="94" t="s">
        <v>365</v>
      </c>
      <c r="F12" s="95">
        <v>33425000</v>
      </c>
      <c r="G12" s="95">
        <v>33425000</v>
      </c>
      <c r="H12" s="96">
        <f t="shared" si="0"/>
        <v>0</v>
      </c>
    </row>
    <row r="13" spans="1:8" ht="13.5" customHeight="1" x14ac:dyDescent="0.2">
      <c r="A13" s="94" t="s">
        <v>321</v>
      </c>
      <c r="B13" s="94" t="s">
        <v>366</v>
      </c>
      <c r="C13" s="94" t="s">
        <v>367</v>
      </c>
      <c r="D13" s="94" t="s">
        <v>368</v>
      </c>
      <c r="E13" s="94" t="s">
        <v>369</v>
      </c>
      <c r="F13" s="95">
        <v>124900000</v>
      </c>
      <c r="G13" s="95">
        <v>124900000</v>
      </c>
      <c r="H13" s="96">
        <f t="shared" si="0"/>
        <v>0</v>
      </c>
    </row>
    <row r="14" spans="1:8" ht="13.5" customHeight="1" x14ac:dyDescent="0.2">
      <c r="A14" s="94" t="s">
        <v>341</v>
      </c>
      <c r="B14" s="94" t="s">
        <v>370</v>
      </c>
      <c r="C14" s="94" t="s">
        <v>303</v>
      </c>
      <c r="D14" s="94" t="s">
        <v>304</v>
      </c>
      <c r="E14" s="94" t="s">
        <v>305</v>
      </c>
      <c r="F14" s="95">
        <v>600000</v>
      </c>
      <c r="G14" s="95">
        <v>600000</v>
      </c>
      <c r="H14" s="96">
        <f t="shared" si="0"/>
        <v>0</v>
      </c>
    </row>
    <row r="15" spans="1:8" ht="13.5" customHeight="1" x14ac:dyDescent="0.2">
      <c r="A15" s="94" t="s">
        <v>321</v>
      </c>
      <c r="B15" s="94" t="s">
        <v>371</v>
      </c>
      <c r="C15" s="94" t="s">
        <v>372</v>
      </c>
      <c r="D15" s="94" t="s">
        <v>373</v>
      </c>
      <c r="E15" s="94" t="s">
        <v>374</v>
      </c>
      <c r="F15" s="95">
        <v>90000000</v>
      </c>
      <c r="G15" s="95">
        <v>90000000</v>
      </c>
      <c r="H15" s="96">
        <f t="shared" si="0"/>
        <v>0</v>
      </c>
    </row>
    <row r="16" spans="1:8" ht="13.5" customHeight="1" x14ac:dyDescent="0.2">
      <c r="A16" s="94" t="s">
        <v>331</v>
      </c>
      <c r="B16" s="94" t="s">
        <v>375</v>
      </c>
      <c r="C16" s="94" t="s">
        <v>308</v>
      </c>
      <c r="D16" s="94" t="s">
        <v>309</v>
      </c>
      <c r="E16" s="94" t="s">
        <v>310</v>
      </c>
      <c r="F16" s="95">
        <v>7090000</v>
      </c>
      <c r="G16" s="95">
        <v>7090000</v>
      </c>
      <c r="H16" s="96">
        <f t="shared" si="0"/>
        <v>0</v>
      </c>
    </row>
    <row r="17" spans="1:8" ht="13.5" customHeight="1" x14ac:dyDescent="0.2">
      <c r="A17" s="94" t="s">
        <v>351</v>
      </c>
      <c r="B17" s="94" t="s">
        <v>376</v>
      </c>
      <c r="C17" s="94" t="s">
        <v>271</v>
      </c>
      <c r="D17" s="94" t="s">
        <v>377</v>
      </c>
      <c r="E17" s="94" t="s">
        <v>273</v>
      </c>
      <c r="F17" s="95">
        <v>10660000</v>
      </c>
      <c r="G17" s="95">
        <v>10660000</v>
      </c>
      <c r="H17" s="96">
        <f t="shared" si="0"/>
        <v>0</v>
      </c>
    </row>
    <row r="18" spans="1:8" ht="13.5" customHeight="1" x14ac:dyDescent="0.2">
      <c r="A18" s="94" t="s">
        <v>331</v>
      </c>
      <c r="B18" s="94" t="s">
        <v>378</v>
      </c>
      <c r="C18" s="94" t="s">
        <v>316</v>
      </c>
      <c r="D18" s="94" t="s">
        <v>317</v>
      </c>
      <c r="E18" s="94" t="s">
        <v>318</v>
      </c>
      <c r="F18" s="95">
        <v>15000000</v>
      </c>
      <c r="G18" s="95">
        <v>15000000</v>
      </c>
      <c r="H18" s="96">
        <f t="shared" si="0"/>
        <v>0</v>
      </c>
    </row>
    <row r="19" spans="1:8" ht="13.5" customHeight="1" x14ac:dyDescent="0.2">
      <c r="A19" s="94" t="s">
        <v>379</v>
      </c>
      <c r="B19" s="94" t="s">
        <v>380</v>
      </c>
      <c r="C19" s="94" t="s">
        <v>381</v>
      </c>
      <c r="D19" s="94" t="s">
        <v>382</v>
      </c>
      <c r="E19" s="94" t="s">
        <v>383</v>
      </c>
      <c r="F19" s="95">
        <v>5700000</v>
      </c>
      <c r="G19" s="95">
        <v>5700000</v>
      </c>
      <c r="H19" s="96">
        <f t="shared" si="0"/>
        <v>0</v>
      </c>
    </row>
    <row r="20" spans="1:8" ht="13.5" customHeight="1" x14ac:dyDescent="0.2">
      <c r="A20" s="72"/>
      <c r="B20" s="72"/>
      <c r="C20" s="72"/>
      <c r="D20" s="72"/>
      <c r="E20" s="72"/>
      <c r="F20" s="72"/>
      <c r="G20" s="72"/>
      <c r="H20" s="72"/>
    </row>
    <row r="21" spans="1:8" ht="12.75" customHeight="1" x14ac:dyDescent="0.25">
      <c r="A21" s="97"/>
      <c r="B21" s="97"/>
      <c r="C21" s="98"/>
      <c r="D21" s="97"/>
      <c r="E21" s="78">
        <f>COUNTA(E2:E20)</f>
        <v>18</v>
      </c>
      <c r="F21" s="91">
        <f>SUM(F2:F20)</f>
        <v>1269985000</v>
      </c>
      <c r="G21" s="91">
        <f>SUM(G2:G20)</f>
        <v>1268265000</v>
      </c>
      <c r="H21" s="91">
        <f>SUM(H2:H20)</f>
        <v>1720000</v>
      </c>
    </row>
    <row r="22" spans="1:8" ht="12.75" customHeight="1" x14ac:dyDescent="0.25">
      <c r="A22" s="97"/>
      <c r="B22" s="97"/>
      <c r="C22" s="98"/>
      <c r="D22" s="97"/>
      <c r="E22" s="99"/>
      <c r="F22" s="99"/>
      <c r="G22" s="99"/>
      <c r="H22" s="99"/>
    </row>
    <row r="23" spans="1:8" ht="12.75" customHeight="1" x14ac:dyDescent="0.25">
      <c r="A23" s="100" t="s">
        <v>53</v>
      </c>
      <c r="B23" s="97"/>
      <c r="C23" s="98"/>
      <c r="D23" s="97"/>
      <c r="E23" s="101"/>
      <c r="F23" s="99"/>
      <c r="G23" s="99"/>
      <c r="H23" s="99"/>
    </row>
    <row r="24" spans="1:8" ht="12.75" customHeight="1" x14ac:dyDescent="0.25">
      <c r="A24" s="97"/>
      <c r="B24" s="97"/>
      <c r="C24" s="98"/>
      <c r="D24" s="97"/>
      <c r="E24" s="101"/>
      <c r="F24" s="99"/>
      <c r="G24" s="99"/>
      <c r="H24" s="99"/>
    </row>
    <row r="25" spans="1:8" ht="12.75" customHeight="1" x14ac:dyDescent="0.25">
      <c r="A25" s="94" t="s">
        <v>384</v>
      </c>
      <c r="B25" s="94" t="s">
        <v>385</v>
      </c>
      <c r="C25" s="94" t="s">
        <v>35</v>
      </c>
      <c r="D25" s="94" t="s">
        <v>52</v>
      </c>
      <c r="E25" s="101"/>
      <c r="F25" s="95">
        <v>9140000</v>
      </c>
      <c r="G25" s="95">
        <v>9140000</v>
      </c>
      <c r="H25" s="102">
        <f>SUM(F25-G25)</f>
        <v>0</v>
      </c>
    </row>
    <row r="26" spans="1:8" ht="12.75" customHeight="1" x14ac:dyDescent="0.25">
      <c r="A26" s="94" t="s">
        <v>379</v>
      </c>
      <c r="B26" s="94" t="s">
        <v>386</v>
      </c>
      <c r="C26" s="94" t="s">
        <v>35</v>
      </c>
      <c r="D26" s="94" t="s">
        <v>387</v>
      </c>
      <c r="E26" s="101"/>
      <c r="F26" s="95">
        <v>31000000</v>
      </c>
      <c r="G26" s="95">
        <v>21000000</v>
      </c>
      <c r="H26" s="102">
        <f>SUM(F26-G26)</f>
        <v>10000000</v>
      </c>
    </row>
    <row r="27" spans="1:8" ht="15" x14ac:dyDescent="0.25">
      <c r="A27" s="94" t="s">
        <v>379</v>
      </c>
      <c r="B27" s="94" t="s">
        <v>388</v>
      </c>
      <c r="C27" s="94" t="s">
        <v>35</v>
      </c>
      <c r="D27" s="94" t="s">
        <v>387</v>
      </c>
      <c r="E27" s="101"/>
      <c r="F27" s="95">
        <v>1000000</v>
      </c>
      <c r="G27" s="95">
        <v>1000000</v>
      </c>
      <c r="H27" s="102">
        <f>SUM(F27-G27)</f>
        <v>0</v>
      </c>
    </row>
    <row r="28" spans="1:8" ht="15" x14ac:dyDescent="0.25">
      <c r="A28" s="94"/>
      <c r="B28" s="94"/>
      <c r="C28" s="94"/>
      <c r="D28" s="94"/>
      <c r="E28" s="101"/>
      <c r="F28" s="95"/>
      <c r="G28" s="95"/>
      <c r="H28" s="102"/>
    </row>
    <row r="29" spans="1:8" ht="15" x14ac:dyDescent="0.25">
      <c r="A29" s="94"/>
      <c r="B29" s="94"/>
      <c r="C29" s="94"/>
      <c r="D29" s="94"/>
      <c r="E29" s="101">
        <f>COUNTA(D25:D27)</f>
        <v>3</v>
      </c>
      <c r="F29" s="103">
        <f>SUM(F25:F27)</f>
        <v>41140000</v>
      </c>
      <c r="G29" s="103">
        <f>SUM(G25:G28)</f>
        <v>31140000</v>
      </c>
      <c r="H29" s="103">
        <f>SUM(H26:H28)</f>
        <v>10000000</v>
      </c>
    </row>
    <row r="30" spans="1:8" x14ac:dyDescent="0.2">
      <c r="A30" s="55"/>
      <c r="B30" s="55"/>
      <c r="C30" s="55"/>
      <c r="D30" s="55"/>
      <c r="E30" s="64"/>
      <c r="F30" s="70"/>
      <c r="G30" s="70"/>
    </row>
  </sheetData>
  <pageMargins left="0.7" right="0.7" top="0.75" bottom="0.75" header="0.3" footer="0.3"/>
  <pageSetup scale="80" fitToWidth="0" fitToHeight="0" orientation="landscape" r:id="rId1"/>
  <headerFooter>
    <oddHeader>&amp;CPSF BOND GUARANTEE PROGRAM
STATUS AND RANKING
JUNE 2014 ROUND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120" zoomScaleNormal="120" workbookViewId="0">
      <selection activeCell="J31" sqref="J31"/>
    </sheetView>
  </sheetViews>
  <sheetFormatPr defaultRowHeight="12.75" x14ac:dyDescent="0.2"/>
  <cols>
    <col min="1" max="1" width="12" customWidth="1"/>
    <col min="2" max="2" width="35.140625" customWidth="1"/>
    <col min="3" max="3" width="7" customWidth="1"/>
    <col min="4" max="4" width="24.28515625" customWidth="1"/>
    <col min="5" max="5" width="13.140625" customWidth="1"/>
    <col min="6" max="6" width="21.42578125" customWidth="1"/>
    <col min="7" max="7" width="19.85546875" customWidth="1"/>
    <col min="8" max="8" width="16.85546875" customWidth="1"/>
  </cols>
  <sheetData>
    <row r="1" spans="1:8" s="1" customFormat="1" ht="57.75" customHeight="1" x14ac:dyDescent="0.2">
      <c r="A1" s="4" t="s">
        <v>6</v>
      </c>
      <c r="B1" s="4" t="s">
        <v>0</v>
      </c>
      <c r="C1" s="4" t="s">
        <v>1</v>
      </c>
      <c r="D1" s="4" t="s">
        <v>2</v>
      </c>
      <c r="E1" s="4" t="s">
        <v>3</v>
      </c>
      <c r="F1" s="34" t="s">
        <v>4</v>
      </c>
      <c r="G1" s="4" t="s">
        <v>5</v>
      </c>
      <c r="H1" s="4" t="s">
        <v>7</v>
      </c>
    </row>
    <row r="2" spans="1:8" ht="13.5" customHeight="1" x14ac:dyDescent="0.25">
      <c r="A2" s="9" t="s">
        <v>389</v>
      </c>
      <c r="B2" s="9" t="s">
        <v>390</v>
      </c>
      <c r="C2" s="9" t="s">
        <v>391</v>
      </c>
      <c r="D2" s="9" t="s">
        <v>392</v>
      </c>
      <c r="E2" s="10">
        <v>263161.65999999997</v>
      </c>
      <c r="F2" s="10">
        <v>16000000</v>
      </c>
      <c r="G2" s="10">
        <v>16000000</v>
      </c>
      <c r="H2" s="11">
        <f>SUM(F2-G2)</f>
        <v>0</v>
      </c>
    </row>
    <row r="3" spans="1:8" ht="13.5" customHeight="1" x14ac:dyDescent="0.25">
      <c r="A3" s="9" t="s">
        <v>393</v>
      </c>
      <c r="B3" s="9" t="s">
        <v>394</v>
      </c>
      <c r="C3" s="9" t="s">
        <v>395</v>
      </c>
      <c r="D3" s="9" t="s">
        <v>396</v>
      </c>
      <c r="E3" s="10">
        <v>851221.45</v>
      </c>
      <c r="F3" s="10">
        <v>2900000</v>
      </c>
      <c r="G3" s="10">
        <v>2900000</v>
      </c>
      <c r="H3" s="11">
        <f>SUM(F3-G3)</f>
        <v>0</v>
      </c>
    </row>
    <row r="4" spans="1:8" ht="13.5" customHeight="1" x14ac:dyDescent="0.25">
      <c r="A4" s="9" t="s">
        <v>397</v>
      </c>
      <c r="B4" s="9" t="s">
        <v>398</v>
      </c>
      <c r="C4" s="9" t="s">
        <v>399</v>
      </c>
      <c r="D4" s="9" t="s">
        <v>400</v>
      </c>
      <c r="E4" s="10">
        <v>332469.88</v>
      </c>
      <c r="F4" s="10">
        <v>13000000</v>
      </c>
      <c r="G4" s="10">
        <v>13000000</v>
      </c>
      <c r="H4" s="11">
        <f>SUM(F4-G4)</f>
        <v>0</v>
      </c>
    </row>
    <row r="5" spans="1:8" ht="13.5" customHeight="1" x14ac:dyDescent="0.25">
      <c r="A5" s="9" t="s">
        <v>401</v>
      </c>
      <c r="B5" s="9" t="s">
        <v>402</v>
      </c>
      <c r="C5" s="9" t="s">
        <v>403</v>
      </c>
      <c r="D5" s="9" t="s">
        <v>404</v>
      </c>
      <c r="E5" s="10">
        <v>292019.15000000002</v>
      </c>
      <c r="F5" s="10">
        <v>34325000</v>
      </c>
      <c r="G5" s="10">
        <v>34325000</v>
      </c>
      <c r="H5" s="11">
        <f>SUM(F5-G5)</f>
        <v>0</v>
      </c>
    </row>
    <row r="6" spans="1:8" ht="13.5" customHeight="1" x14ac:dyDescent="0.25">
      <c r="A6" s="35"/>
      <c r="B6" s="36"/>
      <c r="C6" s="37"/>
      <c r="D6" s="36"/>
      <c r="E6" s="38"/>
      <c r="F6" s="38"/>
      <c r="G6" s="38"/>
      <c r="H6" s="12"/>
    </row>
    <row r="7" spans="1:8" ht="12.75" customHeight="1" thickBot="1" x14ac:dyDescent="0.3">
      <c r="A7" s="12"/>
      <c r="B7" s="12"/>
      <c r="C7" s="13"/>
      <c r="D7" s="12"/>
      <c r="E7" s="14">
        <f>COUNTA(E2:E6)</f>
        <v>4</v>
      </c>
      <c r="F7" s="41">
        <f>SUM(F2:F6)</f>
        <v>66225000</v>
      </c>
      <c r="G7" s="42">
        <f>SUM(G2:G6)</f>
        <v>66225000</v>
      </c>
      <c r="H7" s="42">
        <f>SUM(H2:H6)</f>
        <v>0</v>
      </c>
    </row>
    <row r="8" spans="1:8" ht="12.75" customHeight="1" thickTop="1" x14ac:dyDescent="0.25">
      <c r="A8" s="12"/>
      <c r="B8" s="12"/>
      <c r="C8" s="13"/>
      <c r="D8" s="12"/>
      <c r="E8" s="14"/>
      <c r="F8" s="39"/>
      <c r="G8" s="39"/>
      <c r="H8" s="39"/>
    </row>
    <row r="9" spans="1:8" ht="12.75" customHeight="1" x14ac:dyDescent="0.25">
      <c r="A9" s="16" t="s">
        <v>53</v>
      </c>
      <c r="B9" s="12"/>
      <c r="C9" s="13"/>
      <c r="D9" s="12"/>
      <c r="E9" s="14"/>
      <c r="F9" s="15"/>
      <c r="G9" s="15"/>
      <c r="H9" s="15"/>
    </row>
    <row r="10" spans="1:8" ht="12.75" customHeight="1" x14ac:dyDescent="0.25">
      <c r="A10" s="12"/>
      <c r="B10" s="12"/>
      <c r="C10" s="13"/>
      <c r="D10" s="12"/>
      <c r="E10" s="14"/>
      <c r="F10" s="15"/>
      <c r="G10" s="15"/>
      <c r="H10" s="15"/>
    </row>
    <row r="11" spans="1:8" ht="12.75" customHeight="1" x14ac:dyDescent="0.25">
      <c r="A11" s="9" t="s">
        <v>397</v>
      </c>
      <c r="B11" s="9" t="s">
        <v>405</v>
      </c>
      <c r="C11" s="9" t="s">
        <v>35</v>
      </c>
      <c r="D11" s="9" t="s">
        <v>406</v>
      </c>
      <c r="E11" s="14"/>
      <c r="F11" s="10">
        <v>51000000</v>
      </c>
      <c r="G11" s="10">
        <v>51000000</v>
      </c>
      <c r="H11" s="17">
        <f>SUM(F11-G11)</f>
        <v>0</v>
      </c>
    </row>
    <row r="12" spans="1:8" ht="12.75" customHeight="1" x14ac:dyDescent="0.25">
      <c r="A12" s="9" t="s">
        <v>397</v>
      </c>
      <c r="B12" s="9" t="s">
        <v>407</v>
      </c>
      <c r="C12" s="9" t="s">
        <v>35</v>
      </c>
      <c r="D12" s="9" t="s">
        <v>406</v>
      </c>
      <c r="E12" s="14"/>
      <c r="F12" s="10">
        <v>29500000</v>
      </c>
      <c r="G12" s="10">
        <v>29500000</v>
      </c>
      <c r="H12" s="17">
        <f>SUM(F12-G12)</f>
        <v>0</v>
      </c>
    </row>
    <row r="13" spans="1:8" ht="15" x14ac:dyDescent="0.25">
      <c r="A13" s="9"/>
      <c r="B13" s="9"/>
      <c r="C13" s="9"/>
      <c r="D13" s="9"/>
      <c r="E13" s="14"/>
      <c r="F13" s="10"/>
      <c r="G13" s="10"/>
      <c r="H13" s="17"/>
    </row>
    <row r="14" spans="1:8" ht="15.75" thickBot="1" x14ac:dyDescent="0.3">
      <c r="A14" s="9"/>
      <c r="B14" s="9"/>
      <c r="C14" s="9"/>
      <c r="D14" s="9"/>
      <c r="E14" s="14">
        <f>COUNTA(D11:D12)</f>
        <v>2</v>
      </c>
      <c r="F14" s="40">
        <f>SUM(F11:F12)</f>
        <v>80500000</v>
      </c>
      <c r="G14" s="40">
        <f>SUM(G11:G13)</f>
        <v>80500000</v>
      </c>
      <c r="H14" s="40">
        <f>SUM(H11:H12)</f>
        <v>0</v>
      </c>
    </row>
    <row r="15" spans="1:8" ht="13.5" thickTop="1" x14ac:dyDescent="0.2">
      <c r="A15" s="5"/>
      <c r="B15" s="5"/>
      <c r="C15" s="5"/>
      <c r="D15" s="5"/>
      <c r="E15" s="2"/>
      <c r="F15" s="3"/>
      <c r="G15" s="3"/>
    </row>
  </sheetData>
  <pageMargins left="0.7" right="0.7" top="0.75" bottom="0.75" header="0.3" footer="0.3"/>
  <pageSetup scale="83" fitToHeight="0" orientation="landscape" r:id="rId1"/>
  <headerFooter>
    <oddHeader>&amp;CPSF BOND GUARANTEE PROGRAM
STATUS AND RANKING
JULY 2014 ROUND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120" zoomScaleNormal="120" workbookViewId="0">
      <selection activeCell="K28" sqref="K28"/>
    </sheetView>
  </sheetViews>
  <sheetFormatPr defaultRowHeight="12.75" x14ac:dyDescent="0.2"/>
  <cols>
    <col min="1" max="1" width="12" customWidth="1"/>
    <col min="2" max="2" width="36.5703125" customWidth="1"/>
    <col min="3" max="3" width="7" customWidth="1"/>
    <col min="4" max="4" width="24.28515625" customWidth="1"/>
    <col min="5" max="5" width="14.7109375" customWidth="1"/>
    <col min="6" max="6" width="21.42578125" customWidth="1"/>
    <col min="7" max="7" width="19.85546875" customWidth="1"/>
    <col min="8" max="8" width="16.85546875" customWidth="1"/>
  </cols>
  <sheetData>
    <row r="1" spans="1:8" s="1" customFormat="1" ht="57.75" customHeight="1" x14ac:dyDescent="0.2">
      <c r="A1" s="43" t="s">
        <v>6</v>
      </c>
      <c r="B1" s="43" t="s">
        <v>0</v>
      </c>
      <c r="C1" s="43" t="s">
        <v>1</v>
      </c>
      <c r="D1" s="43" t="s">
        <v>2</v>
      </c>
      <c r="E1" s="43" t="s">
        <v>3</v>
      </c>
      <c r="F1" s="44" t="s">
        <v>4</v>
      </c>
      <c r="G1" s="45" t="s">
        <v>5</v>
      </c>
      <c r="H1" s="45" t="s">
        <v>7</v>
      </c>
    </row>
    <row r="2" spans="1:8" ht="13.5" customHeight="1" x14ac:dyDescent="0.25">
      <c r="A2" s="18" t="s">
        <v>408</v>
      </c>
      <c r="B2" s="18" t="s">
        <v>409</v>
      </c>
      <c r="C2" s="18" t="s">
        <v>410</v>
      </c>
      <c r="D2" s="18" t="s">
        <v>411</v>
      </c>
      <c r="E2" s="19">
        <v>211404.69</v>
      </c>
      <c r="F2" s="19">
        <v>35000000</v>
      </c>
      <c r="G2" s="19">
        <v>35000000</v>
      </c>
      <c r="H2" s="20">
        <f>SUM(F2-G2)</f>
        <v>0</v>
      </c>
    </row>
    <row r="3" spans="1:8" ht="13.5" customHeight="1" x14ac:dyDescent="0.25">
      <c r="A3" s="18" t="s">
        <v>412</v>
      </c>
      <c r="B3" s="18" t="s">
        <v>413</v>
      </c>
      <c r="C3" s="18" t="s">
        <v>414</v>
      </c>
      <c r="D3" s="18" t="s">
        <v>415</v>
      </c>
      <c r="E3" s="19">
        <v>407799.98</v>
      </c>
      <c r="F3" s="19">
        <v>181695000</v>
      </c>
      <c r="G3" s="19">
        <v>40000000</v>
      </c>
      <c r="H3" s="20">
        <f t="shared" ref="H3:H11" si="0">SUM(F3-G3)</f>
        <v>141695000</v>
      </c>
    </row>
    <row r="4" spans="1:8" ht="13.5" customHeight="1" x14ac:dyDescent="0.25">
      <c r="A4" s="18" t="s">
        <v>412</v>
      </c>
      <c r="B4" s="18" t="s">
        <v>416</v>
      </c>
      <c r="C4" s="18" t="s">
        <v>417</v>
      </c>
      <c r="D4" s="18" t="s">
        <v>418</v>
      </c>
      <c r="E4" s="19">
        <v>324129.39</v>
      </c>
      <c r="F4" s="19">
        <v>714930000</v>
      </c>
      <c r="G4" s="19">
        <v>400000000</v>
      </c>
      <c r="H4" s="20">
        <f t="shared" si="0"/>
        <v>314930000</v>
      </c>
    </row>
    <row r="5" spans="1:8" ht="13.5" customHeight="1" x14ac:dyDescent="0.25">
      <c r="A5" s="18" t="s">
        <v>412</v>
      </c>
      <c r="B5" s="18" t="s">
        <v>419</v>
      </c>
      <c r="C5" s="18" t="s">
        <v>24</v>
      </c>
      <c r="D5" s="18" t="s">
        <v>25</v>
      </c>
      <c r="E5" s="19">
        <v>374580.08</v>
      </c>
      <c r="F5" s="19">
        <v>598780000</v>
      </c>
      <c r="G5" s="19">
        <v>300000000</v>
      </c>
      <c r="H5" s="20">
        <f t="shared" si="0"/>
        <v>298780000</v>
      </c>
    </row>
    <row r="6" spans="1:8" ht="13.5" customHeight="1" x14ac:dyDescent="0.25">
      <c r="A6" s="18" t="s">
        <v>420</v>
      </c>
      <c r="B6" s="18" t="s">
        <v>421</v>
      </c>
      <c r="C6" s="18" t="s">
        <v>422</v>
      </c>
      <c r="D6" s="18" t="s">
        <v>423</v>
      </c>
      <c r="E6" s="19">
        <v>403973.08</v>
      </c>
      <c r="F6" s="19">
        <v>10000000</v>
      </c>
      <c r="G6" s="19">
        <v>2000000</v>
      </c>
      <c r="H6" s="20">
        <f t="shared" si="0"/>
        <v>8000000</v>
      </c>
    </row>
    <row r="7" spans="1:8" ht="13.5" customHeight="1" x14ac:dyDescent="0.25">
      <c r="A7" s="18" t="s">
        <v>412</v>
      </c>
      <c r="B7" s="18" t="s">
        <v>424</v>
      </c>
      <c r="C7" s="18" t="s">
        <v>425</v>
      </c>
      <c r="D7" s="18" t="s">
        <v>426</v>
      </c>
      <c r="E7" s="19">
        <v>390807.1</v>
      </c>
      <c r="F7" s="19">
        <v>22800000</v>
      </c>
      <c r="G7" s="19">
        <v>22800000</v>
      </c>
      <c r="H7" s="20">
        <f t="shared" si="0"/>
        <v>0</v>
      </c>
    </row>
    <row r="8" spans="1:8" ht="13.5" customHeight="1" x14ac:dyDescent="0.25">
      <c r="A8" s="18" t="s">
        <v>427</v>
      </c>
      <c r="B8" s="18" t="s">
        <v>428</v>
      </c>
      <c r="C8" s="18" t="s">
        <v>429</v>
      </c>
      <c r="D8" s="18" t="s">
        <v>430</v>
      </c>
      <c r="E8" s="19">
        <v>457972.83</v>
      </c>
      <c r="F8" s="19">
        <v>103140000</v>
      </c>
      <c r="G8" s="19">
        <v>103140000</v>
      </c>
      <c r="H8" s="20">
        <f t="shared" si="0"/>
        <v>0</v>
      </c>
    </row>
    <row r="9" spans="1:8" ht="13.5" customHeight="1" x14ac:dyDescent="0.25">
      <c r="A9" s="18" t="s">
        <v>412</v>
      </c>
      <c r="B9" s="18" t="s">
        <v>431</v>
      </c>
      <c r="C9" s="18" t="s">
        <v>432</v>
      </c>
      <c r="D9" s="18" t="s">
        <v>433</v>
      </c>
      <c r="E9" s="19">
        <v>296476.12</v>
      </c>
      <c r="F9" s="19">
        <v>50000000</v>
      </c>
      <c r="G9" s="19">
        <v>50000000</v>
      </c>
      <c r="H9" s="20">
        <f t="shared" si="0"/>
        <v>0</v>
      </c>
    </row>
    <row r="10" spans="1:8" ht="13.5" customHeight="1" x14ac:dyDescent="0.25">
      <c r="A10" s="18" t="s">
        <v>434</v>
      </c>
      <c r="B10" s="18" t="s">
        <v>435</v>
      </c>
      <c r="C10" s="18" t="s">
        <v>436</v>
      </c>
      <c r="D10" s="18" t="s">
        <v>437</v>
      </c>
      <c r="E10" s="19">
        <v>385000.01</v>
      </c>
      <c r="F10" s="19">
        <v>112500000</v>
      </c>
      <c r="G10" s="19">
        <v>39240000</v>
      </c>
      <c r="H10" s="20">
        <f t="shared" si="0"/>
        <v>73260000</v>
      </c>
    </row>
    <row r="11" spans="1:8" ht="13.5" customHeight="1" x14ac:dyDescent="0.25">
      <c r="A11" s="18" t="s">
        <v>434</v>
      </c>
      <c r="B11" s="18" t="s">
        <v>438</v>
      </c>
      <c r="C11" s="18" t="s">
        <v>439</v>
      </c>
      <c r="D11" s="18" t="s">
        <v>440</v>
      </c>
      <c r="E11" s="19">
        <v>179573.19</v>
      </c>
      <c r="F11" s="19">
        <v>5796618.75</v>
      </c>
      <c r="G11" s="19">
        <v>4940000</v>
      </c>
      <c r="H11" s="20">
        <f t="shared" si="0"/>
        <v>856618.75</v>
      </c>
    </row>
    <row r="12" spans="1:8" ht="13.5" customHeight="1" x14ac:dyDescent="0.25">
      <c r="A12" s="21"/>
      <c r="B12" s="22"/>
      <c r="C12" s="23"/>
      <c r="D12" s="22"/>
      <c r="E12" s="24"/>
      <c r="F12" s="24"/>
      <c r="G12" s="24"/>
      <c r="H12" s="25"/>
    </row>
    <row r="13" spans="1:8" ht="12.75" customHeight="1" thickBot="1" x14ac:dyDescent="0.3">
      <c r="A13" s="25"/>
      <c r="B13" s="25"/>
      <c r="C13" s="26"/>
      <c r="D13" s="25"/>
      <c r="E13" s="27">
        <f>COUNTA(E2:E12)</f>
        <v>10</v>
      </c>
      <c r="F13" s="47">
        <f>SUM(F2:F12)</f>
        <v>1834641618.75</v>
      </c>
      <c r="G13" s="47">
        <f>SUM(G2:G12)</f>
        <v>997120000</v>
      </c>
      <c r="H13" s="47">
        <f>SUM(H2:H12)</f>
        <v>837521618.75</v>
      </c>
    </row>
    <row r="14" spans="1:8" ht="12.75" customHeight="1" thickTop="1" x14ac:dyDescent="0.25">
      <c r="A14" s="25"/>
      <c r="B14" s="25"/>
      <c r="C14" s="26"/>
      <c r="D14" s="25"/>
      <c r="E14" s="27"/>
      <c r="F14" s="46"/>
      <c r="G14" s="46"/>
      <c r="H14" s="46"/>
    </row>
    <row r="15" spans="1:8" ht="12.75" customHeight="1" x14ac:dyDescent="0.25">
      <c r="A15" s="29" t="s">
        <v>53</v>
      </c>
      <c r="B15" s="25"/>
      <c r="C15" s="26"/>
      <c r="D15" s="25"/>
      <c r="E15" s="27"/>
      <c r="F15" s="28"/>
      <c r="G15" s="28"/>
      <c r="H15" s="28"/>
    </row>
    <row r="16" spans="1:8" ht="12.75" customHeight="1" x14ac:dyDescent="0.25">
      <c r="A16" s="18" t="s">
        <v>427</v>
      </c>
      <c r="B16" s="18" t="s">
        <v>441</v>
      </c>
      <c r="C16" s="18" t="s">
        <v>35</v>
      </c>
      <c r="D16" s="18" t="s">
        <v>442</v>
      </c>
      <c r="E16" s="27"/>
      <c r="F16" s="19">
        <v>18095000</v>
      </c>
      <c r="G16" s="19">
        <v>5835000</v>
      </c>
      <c r="H16" s="30">
        <f>SUM(F16-G16)</f>
        <v>12260000</v>
      </c>
    </row>
    <row r="17" spans="1:8" ht="12.75" customHeight="1" x14ac:dyDescent="0.25">
      <c r="A17" s="18" t="s">
        <v>427</v>
      </c>
      <c r="B17" s="18" t="s">
        <v>443</v>
      </c>
      <c r="C17" s="18" t="s">
        <v>35</v>
      </c>
      <c r="D17" s="18" t="s">
        <v>48</v>
      </c>
      <c r="E17" s="27"/>
      <c r="F17" s="19">
        <v>16180000</v>
      </c>
      <c r="G17" s="19">
        <v>0</v>
      </c>
      <c r="H17" s="30">
        <f>SUM(F17-G17)</f>
        <v>16180000</v>
      </c>
    </row>
    <row r="18" spans="1:8" ht="12.75" customHeight="1" x14ac:dyDescent="0.25">
      <c r="A18" s="18" t="s">
        <v>427</v>
      </c>
      <c r="B18" s="18" t="s">
        <v>444</v>
      </c>
      <c r="C18" s="18" t="s">
        <v>35</v>
      </c>
      <c r="D18" s="18" t="s">
        <v>48</v>
      </c>
      <c r="E18" s="27"/>
      <c r="F18" s="19">
        <v>545000</v>
      </c>
      <c r="G18" s="19">
        <v>310000</v>
      </c>
      <c r="H18" s="30">
        <f>SUM(F18-G18)</f>
        <v>235000</v>
      </c>
    </row>
    <row r="19" spans="1:8" ht="12.75" customHeight="1" x14ac:dyDescent="0.25">
      <c r="A19" s="18" t="s">
        <v>408</v>
      </c>
      <c r="B19" s="18" t="s">
        <v>445</v>
      </c>
      <c r="C19" s="18" t="s">
        <v>35</v>
      </c>
      <c r="D19" s="18" t="s">
        <v>446</v>
      </c>
      <c r="E19" s="27"/>
      <c r="F19" s="19">
        <v>61385000</v>
      </c>
      <c r="G19" s="19">
        <v>61385000</v>
      </c>
      <c r="H19" s="30">
        <f>SUM(F19-G19)</f>
        <v>0</v>
      </c>
    </row>
    <row r="20" spans="1:8" ht="15" x14ac:dyDescent="0.25">
      <c r="A20" s="18"/>
      <c r="B20" s="18"/>
      <c r="C20" s="18"/>
      <c r="D20" s="18"/>
      <c r="E20" s="27"/>
      <c r="F20" s="19"/>
      <c r="G20" s="19"/>
      <c r="H20" s="30"/>
    </row>
    <row r="21" spans="1:8" ht="15.75" thickBot="1" x14ac:dyDescent="0.3">
      <c r="A21" s="18"/>
      <c r="B21" s="18"/>
      <c r="C21" s="18"/>
      <c r="D21" s="18"/>
      <c r="E21" s="27">
        <f>COUNTA(D16:D19)</f>
        <v>4</v>
      </c>
      <c r="F21" s="49">
        <f>SUM(F16:F19)</f>
        <v>96205000</v>
      </c>
      <c r="G21" s="49">
        <f>SUM(G16:G19)</f>
        <v>67530000</v>
      </c>
      <c r="H21" s="49">
        <f>SUM(H16:H19)</f>
        <v>28675000</v>
      </c>
    </row>
    <row r="22" spans="1:8" ht="15.75" thickTop="1" x14ac:dyDescent="0.25">
      <c r="A22" s="18"/>
      <c r="B22" s="18"/>
      <c r="C22" s="18"/>
      <c r="D22" s="18"/>
      <c r="E22" s="27"/>
      <c r="F22" s="48"/>
      <c r="G22" s="48"/>
      <c r="H22" s="48"/>
    </row>
    <row r="23" spans="1:8" ht="15" x14ac:dyDescent="0.25">
      <c r="A23" s="18"/>
      <c r="B23" s="18"/>
      <c r="C23" s="18"/>
      <c r="D23" s="18"/>
      <c r="E23" s="27"/>
      <c r="F23" s="31"/>
      <c r="G23" s="31"/>
      <c r="H23" s="31"/>
    </row>
    <row r="24" spans="1:8" ht="15" x14ac:dyDescent="0.25">
      <c r="A24" s="29" t="s">
        <v>447</v>
      </c>
      <c r="B24" s="32"/>
      <c r="C24" s="32"/>
      <c r="D24" s="32"/>
      <c r="E24" s="32"/>
      <c r="F24" s="32"/>
      <c r="G24" s="33"/>
      <c r="H24" s="25"/>
    </row>
    <row r="25" spans="1:8" ht="15" x14ac:dyDescent="0.25">
      <c r="A25" s="25"/>
      <c r="B25" s="25"/>
      <c r="C25" s="25"/>
      <c r="D25" s="25"/>
      <c r="E25" s="25"/>
      <c r="F25" s="25"/>
      <c r="G25" s="25"/>
      <c r="H25" s="25"/>
    </row>
    <row r="26" spans="1:8" ht="15" x14ac:dyDescent="0.25">
      <c r="A26" s="18" t="s">
        <v>408</v>
      </c>
      <c r="B26" s="18" t="s">
        <v>448</v>
      </c>
      <c r="C26" s="18" t="s">
        <v>35</v>
      </c>
      <c r="D26" s="18" t="s">
        <v>449</v>
      </c>
      <c r="E26" s="25"/>
      <c r="F26" s="19">
        <v>32515000</v>
      </c>
      <c r="G26" s="19">
        <v>12185000</v>
      </c>
      <c r="H26" s="30">
        <f>SUM(F26-G26)</f>
        <v>20330000</v>
      </c>
    </row>
    <row r="27" spans="1:8" ht="15" x14ac:dyDescent="0.25">
      <c r="A27" s="25"/>
      <c r="B27" s="25"/>
      <c r="C27" s="25"/>
      <c r="D27" s="25"/>
      <c r="E27" s="25"/>
      <c r="F27" s="25"/>
      <c r="G27" s="25"/>
      <c r="H27" s="25"/>
    </row>
    <row r="28" spans="1:8" ht="15.75" thickBot="1" x14ac:dyDescent="0.3">
      <c r="A28" s="25"/>
      <c r="B28" s="25"/>
      <c r="C28" s="25"/>
      <c r="D28" s="25"/>
      <c r="E28" s="27">
        <f>COUNTA(D23:D26)</f>
        <v>1</v>
      </c>
      <c r="F28" s="50">
        <f>SUM(F26:F27)</f>
        <v>32515000</v>
      </c>
      <c r="G28" s="50">
        <f>SUM(G26:G27)</f>
        <v>12185000</v>
      </c>
      <c r="H28" s="50">
        <f>SUM(H26:H27)</f>
        <v>20330000</v>
      </c>
    </row>
    <row r="29" spans="1:8" ht="13.5" thickTop="1" x14ac:dyDescent="0.2"/>
  </sheetData>
  <pageMargins left="0.7" right="0.7" top="0.75" bottom="0.75" header="0.3" footer="0.3"/>
  <pageSetup scale="81" fitToHeight="0" orientation="landscape" r:id="rId1"/>
  <headerFooter>
    <oddHeader>&amp;CPSF BOND GUARANTEE PROGRAM
STATUS AND RANKING
AUGUST 2014 ROUND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120" zoomScaleNormal="120" workbookViewId="0">
      <selection activeCell="B13" sqref="B13"/>
    </sheetView>
  </sheetViews>
  <sheetFormatPr defaultColWidth="8.85546875" defaultRowHeight="12.75" x14ac:dyDescent="0.2"/>
  <cols>
    <col min="1" max="1" width="12" style="111" customWidth="1"/>
    <col min="2" max="2" width="35.140625" style="111" customWidth="1"/>
    <col min="3" max="3" width="7" style="111" customWidth="1"/>
    <col min="4" max="4" width="24.28515625" style="111" customWidth="1"/>
    <col min="5" max="5" width="13.140625" style="111" customWidth="1"/>
    <col min="6" max="6" width="21.42578125" style="111" customWidth="1"/>
    <col min="7" max="7" width="19.85546875" style="111" customWidth="1"/>
    <col min="8" max="8" width="16.85546875" style="111" customWidth="1"/>
    <col min="9" max="16384" width="8.85546875" style="111"/>
  </cols>
  <sheetData>
    <row r="1" spans="1:8" s="107" customFormat="1" ht="57.75" customHeight="1" x14ac:dyDescent="0.2">
      <c r="A1" s="104" t="s">
        <v>6</v>
      </c>
      <c r="B1" s="104" t="s">
        <v>0</v>
      </c>
      <c r="C1" s="104" t="s">
        <v>1</v>
      </c>
      <c r="D1" s="104" t="s">
        <v>2</v>
      </c>
      <c r="E1" s="104" t="s">
        <v>3</v>
      </c>
      <c r="F1" s="105" t="s">
        <v>4</v>
      </c>
      <c r="G1" s="106" t="s">
        <v>5</v>
      </c>
      <c r="H1" s="106" t="s">
        <v>7</v>
      </c>
    </row>
    <row r="2" spans="1:8" ht="13.5" customHeight="1" x14ac:dyDescent="0.2">
      <c r="A2" s="108" t="s">
        <v>450</v>
      </c>
      <c r="B2" s="108" t="s">
        <v>451</v>
      </c>
      <c r="C2" s="108" t="s">
        <v>452</v>
      </c>
      <c r="D2" s="108" t="s">
        <v>453</v>
      </c>
      <c r="E2" s="108" t="s">
        <v>454</v>
      </c>
      <c r="F2" s="109">
        <v>193065000</v>
      </c>
      <c r="G2" s="109">
        <v>61640000</v>
      </c>
      <c r="H2" s="110">
        <f>SUM(F2-G2)</f>
        <v>131425000</v>
      </c>
    </row>
    <row r="3" spans="1:8" ht="13.5" customHeight="1" x14ac:dyDescent="0.2">
      <c r="A3" s="108" t="s">
        <v>455</v>
      </c>
      <c r="B3" s="108" t="s">
        <v>456</v>
      </c>
      <c r="C3" s="108" t="s">
        <v>457</v>
      </c>
      <c r="D3" s="108" t="s">
        <v>458</v>
      </c>
      <c r="E3" s="108" t="s">
        <v>459</v>
      </c>
      <c r="F3" s="109">
        <v>19000000</v>
      </c>
      <c r="G3" s="109">
        <v>19000000</v>
      </c>
      <c r="H3" s="110">
        <f>SUM(F3-G3)</f>
        <v>0</v>
      </c>
    </row>
    <row r="4" spans="1:8" ht="13.5" customHeight="1" x14ac:dyDescent="0.2">
      <c r="A4" s="108" t="s">
        <v>460</v>
      </c>
      <c r="B4" s="108" t="s">
        <v>461</v>
      </c>
      <c r="C4" s="108" t="s">
        <v>462</v>
      </c>
      <c r="D4" s="108" t="s">
        <v>463</v>
      </c>
      <c r="E4" s="108" t="s">
        <v>464</v>
      </c>
      <c r="F4" s="109">
        <v>34250000</v>
      </c>
      <c r="G4" s="109">
        <v>34250000</v>
      </c>
      <c r="H4" s="110">
        <f>SUM(F4-G4)</f>
        <v>0</v>
      </c>
    </row>
    <row r="5" spans="1:8" ht="13.5" customHeight="1" x14ac:dyDescent="0.2">
      <c r="A5" s="72"/>
      <c r="B5" s="112"/>
      <c r="C5" s="113"/>
      <c r="D5" s="112"/>
      <c r="E5" s="114"/>
      <c r="F5" s="114"/>
      <c r="G5" s="114"/>
      <c r="H5" s="115"/>
    </row>
    <row r="6" spans="1:8" ht="12.75" customHeight="1" thickBot="1" x14ac:dyDescent="0.3">
      <c r="A6" s="115"/>
      <c r="B6" s="115"/>
      <c r="C6" s="116"/>
      <c r="D6" s="115"/>
      <c r="E6" s="117">
        <f>COUNTA(E2:E5)</f>
        <v>3</v>
      </c>
      <c r="F6" s="118">
        <f>SUM(F2:F5)</f>
        <v>246315000</v>
      </c>
      <c r="G6" s="118">
        <f>SUM(G2:G5)</f>
        <v>114890000</v>
      </c>
      <c r="H6" s="118">
        <f>SUM(H2:H5)</f>
        <v>131425000</v>
      </c>
    </row>
    <row r="7" spans="1:8" ht="12.75" customHeight="1" thickTop="1" x14ac:dyDescent="0.25">
      <c r="A7" s="115"/>
      <c r="B7" s="115"/>
      <c r="C7" s="116"/>
      <c r="D7" s="115"/>
      <c r="E7" s="117"/>
      <c r="F7" s="119"/>
      <c r="G7" s="119"/>
      <c r="H7" s="119"/>
    </row>
    <row r="8" spans="1:8" ht="12.75" customHeight="1" x14ac:dyDescent="0.25">
      <c r="A8" s="100" t="s">
        <v>53</v>
      </c>
      <c r="B8" s="115"/>
      <c r="C8" s="116"/>
      <c r="D8" s="115"/>
      <c r="E8" s="117"/>
      <c r="F8" s="120"/>
      <c r="G8" s="120"/>
      <c r="H8" s="120"/>
    </row>
    <row r="9" spans="1:8" ht="12.75" customHeight="1" x14ac:dyDescent="0.25">
      <c r="A9" s="108" t="s">
        <v>465</v>
      </c>
      <c r="B9" s="108" t="s">
        <v>466</v>
      </c>
      <c r="C9" s="108" t="s">
        <v>35</v>
      </c>
      <c r="D9" s="108" t="s">
        <v>48</v>
      </c>
      <c r="E9" s="117"/>
      <c r="F9" s="109">
        <v>13995000</v>
      </c>
      <c r="G9" s="109">
        <v>13995000</v>
      </c>
      <c r="H9" s="110">
        <f>SUM(F9-G9)</f>
        <v>0</v>
      </c>
    </row>
    <row r="10" spans="1:8" ht="12.75" customHeight="1" x14ac:dyDescent="0.25">
      <c r="A10" s="108" t="s">
        <v>465</v>
      </c>
      <c r="B10" s="108" t="s">
        <v>467</v>
      </c>
      <c r="C10" s="108" t="s">
        <v>35</v>
      </c>
      <c r="D10" s="108" t="s">
        <v>48</v>
      </c>
      <c r="E10" s="117"/>
      <c r="F10" s="109">
        <v>340000</v>
      </c>
      <c r="G10" s="109">
        <v>340000</v>
      </c>
      <c r="H10" s="110">
        <f>SUM(F10-G10)</f>
        <v>0</v>
      </c>
    </row>
    <row r="11" spans="1:8" ht="15" x14ac:dyDescent="0.25">
      <c r="A11" s="108"/>
      <c r="B11" s="108"/>
      <c r="C11" s="108"/>
      <c r="D11" s="108"/>
      <c r="E11" s="117"/>
      <c r="F11" s="109"/>
      <c r="G11" s="109"/>
      <c r="H11" s="121"/>
    </row>
    <row r="12" spans="1:8" ht="15.75" thickBot="1" x14ac:dyDescent="0.3">
      <c r="A12" s="108"/>
      <c r="B12" s="108"/>
      <c r="C12" s="108"/>
      <c r="D12" s="108"/>
      <c r="E12" s="117">
        <f>COUNTA(D9:D10)</f>
        <v>2</v>
      </c>
      <c r="F12" s="122">
        <f>SUM(F9:F10)</f>
        <v>14335000</v>
      </c>
      <c r="G12" s="122">
        <f>SUM(G9:G10)</f>
        <v>14335000</v>
      </c>
      <c r="H12" s="122">
        <f>SUM(H9:H10)</f>
        <v>0</v>
      </c>
    </row>
    <row r="13" spans="1:8" ht="13.5" thickTop="1" x14ac:dyDescent="0.2">
      <c r="A13" s="123"/>
      <c r="B13" s="123"/>
      <c r="C13" s="123"/>
      <c r="D13" s="123"/>
      <c r="E13" s="2"/>
      <c r="F13" s="6"/>
      <c r="G13" s="6"/>
      <c r="H13" s="6"/>
    </row>
    <row r="14" spans="1:8" x14ac:dyDescent="0.2">
      <c r="A14" s="123"/>
      <c r="B14" s="123"/>
      <c r="C14" s="123"/>
      <c r="D14" s="123"/>
      <c r="E14" s="2"/>
      <c r="F14" s="6"/>
      <c r="G14" s="6"/>
      <c r="H14" s="6"/>
    </row>
    <row r="15" spans="1:8" x14ac:dyDescent="0.2">
      <c r="A15" s="7"/>
      <c r="B15" s="8"/>
      <c r="C15" s="8"/>
      <c r="D15" s="8"/>
      <c r="E15" s="8"/>
      <c r="F15" s="8"/>
      <c r="G15" s="3"/>
    </row>
  </sheetData>
  <pageMargins left="0.7" right="0.7" top="0.75" bottom="0.75" header="0.3" footer="0.3"/>
  <pageSetup scale="83" fitToHeight="0" orientation="landscape" r:id="rId1"/>
  <headerFooter>
    <oddHeader>&amp;CPSF BOND GUARANTEE PROGRAM
STATUS AND RANKING
SEPTEMBER 2014 ROUND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120" zoomScaleNormal="120" workbookViewId="0">
      <selection activeCell="B15" sqref="B15"/>
    </sheetView>
  </sheetViews>
  <sheetFormatPr defaultRowHeight="12.75" x14ac:dyDescent="0.2"/>
  <cols>
    <col min="1" max="1" width="12" customWidth="1"/>
    <col min="2" max="2" width="35.140625" customWidth="1"/>
    <col min="3" max="3" width="7" customWidth="1"/>
    <col min="4" max="4" width="24.28515625" customWidth="1"/>
    <col min="5" max="5" width="13.140625" customWidth="1"/>
    <col min="6" max="6" width="21.42578125" customWidth="1"/>
    <col min="7" max="7" width="19.85546875" customWidth="1"/>
    <col min="8" max="8" width="16.85546875" customWidth="1"/>
  </cols>
  <sheetData>
    <row r="1" spans="1:8" ht="57.6" customHeight="1" x14ac:dyDescent="0.2">
      <c r="A1" s="43" t="s">
        <v>6</v>
      </c>
      <c r="B1" s="43" t="s">
        <v>0</v>
      </c>
      <c r="C1" s="43" t="s">
        <v>1</v>
      </c>
      <c r="D1" s="43" t="s">
        <v>2</v>
      </c>
      <c r="E1" s="43" t="s">
        <v>3</v>
      </c>
      <c r="F1" s="44" t="s">
        <v>4</v>
      </c>
      <c r="G1" s="45" t="s">
        <v>5</v>
      </c>
      <c r="H1" s="45" t="s">
        <v>7</v>
      </c>
    </row>
    <row r="2" spans="1:8" ht="15" x14ac:dyDescent="0.25">
      <c r="A2" s="18" t="s">
        <v>468</v>
      </c>
      <c r="B2" s="18" t="s">
        <v>469</v>
      </c>
      <c r="C2" s="18" t="s">
        <v>470</v>
      </c>
      <c r="D2" s="18" t="s">
        <v>471</v>
      </c>
      <c r="E2" s="18" t="s">
        <v>472</v>
      </c>
      <c r="F2" s="19">
        <v>3500000</v>
      </c>
      <c r="G2" s="19">
        <v>3500000</v>
      </c>
      <c r="H2" s="20">
        <f>SUM(F2-G2)</f>
        <v>0</v>
      </c>
    </row>
    <row r="3" spans="1:8" ht="15" x14ac:dyDescent="0.25">
      <c r="A3" s="18" t="s">
        <v>473</v>
      </c>
      <c r="B3" s="18" t="s">
        <v>474</v>
      </c>
      <c r="C3" s="18" t="s">
        <v>20</v>
      </c>
      <c r="D3" s="18" t="s">
        <v>21</v>
      </c>
      <c r="E3" s="18" t="s">
        <v>475</v>
      </c>
      <c r="F3" s="19">
        <v>9500000</v>
      </c>
      <c r="G3" s="19">
        <v>9500000</v>
      </c>
      <c r="H3" s="20">
        <f>SUM(F3-G3)</f>
        <v>0</v>
      </c>
    </row>
    <row r="4" spans="1:8" ht="15" x14ac:dyDescent="0.25">
      <c r="A4" s="18" t="s">
        <v>476</v>
      </c>
      <c r="B4" s="18" t="s">
        <v>477</v>
      </c>
      <c r="C4" s="18" t="s">
        <v>150</v>
      </c>
      <c r="D4" s="18" t="s">
        <v>151</v>
      </c>
      <c r="E4" s="18" t="s">
        <v>152</v>
      </c>
      <c r="F4" s="19">
        <v>40000000</v>
      </c>
      <c r="G4" s="19">
        <v>40000000</v>
      </c>
      <c r="H4" s="20">
        <f>SUM(F4-G4)</f>
        <v>0</v>
      </c>
    </row>
    <row r="5" spans="1:8" ht="15" x14ac:dyDescent="0.25">
      <c r="A5" s="18" t="s">
        <v>478</v>
      </c>
      <c r="B5" s="18" t="s">
        <v>479</v>
      </c>
      <c r="C5" s="18" t="s">
        <v>480</v>
      </c>
      <c r="D5" s="18" t="s">
        <v>481</v>
      </c>
      <c r="E5" s="18" t="s">
        <v>482</v>
      </c>
      <c r="F5" s="19">
        <v>4240000</v>
      </c>
      <c r="G5" s="19">
        <v>4240000</v>
      </c>
      <c r="H5" s="20">
        <f>SUM(F5-G5)</f>
        <v>0</v>
      </c>
    </row>
    <row r="6" spans="1:8" ht="15" x14ac:dyDescent="0.25">
      <c r="A6" s="21"/>
      <c r="B6" s="22"/>
      <c r="C6" s="23"/>
      <c r="D6" s="22"/>
      <c r="E6" s="24"/>
      <c r="F6" s="24"/>
      <c r="G6" s="24"/>
      <c r="H6" s="25"/>
    </row>
    <row r="7" spans="1:8" ht="15.75" thickBot="1" x14ac:dyDescent="0.3">
      <c r="A7" s="25"/>
      <c r="B7" s="25"/>
      <c r="C7" s="26"/>
      <c r="D7" s="25"/>
      <c r="E7" s="27">
        <f>COUNTA(E2:E6)</f>
        <v>4</v>
      </c>
      <c r="F7" s="47">
        <f>SUM(F2:F6)</f>
        <v>57240000</v>
      </c>
      <c r="G7" s="47">
        <f>SUM(G2:G6)</f>
        <v>57240000</v>
      </c>
      <c r="H7" s="47">
        <f>SUM(H2:H6)</f>
        <v>0</v>
      </c>
    </row>
    <row r="8" spans="1:8" ht="15.75" thickTop="1" x14ac:dyDescent="0.25">
      <c r="A8" s="25"/>
      <c r="B8" s="25"/>
      <c r="C8" s="26"/>
      <c r="D8" s="25"/>
      <c r="E8" s="27"/>
      <c r="F8" s="46"/>
      <c r="G8" s="46"/>
      <c r="H8" s="46"/>
    </row>
    <row r="9" spans="1:8" ht="15" x14ac:dyDescent="0.25">
      <c r="A9" s="29" t="s">
        <v>53</v>
      </c>
      <c r="B9" s="25"/>
      <c r="C9" s="26"/>
      <c r="D9" s="25"/>
      <c r="E9" s="27"/>
      <c r="F9" s="28"/>
      <c r="G9" s="28"/>
      <c r="H9" s="28"/>
    </row>
    <row r="10" spans="1:8" ht="15" x14ac:dyDescent="0.25">
      <c r="A10" s="18"/>
      <c r="B10" s="51" t="s">
        <v>483</v>
      </c>
      <c r="C10" s="18"/>
      <c r="D10" s="18"/>
      <c r="E10" s="27"/>
      <c r="F10" s="19"/>
      <c r="G10" s="19"/>
      <c r="H10" s="20"/>
    </row>
    <row r="11" spans="1:8" ht="15" x14ac:dyDescent="0.25">
      <c r="A11" s="18"/>
      <c r="B11" s="18"/>
      <c r="C11" s="18"/>
      <c r="D11" s="18"/>
      <c r="E11" s="27"/>
      <c r="F11" s="19"/>
      <c r="G11" s="19"/>
      <c r="H11" s="30"/>
    </row>
    <row r="12" spans="1:8" ht="15.75" thickBot="1" x14ac:dyDescent="0.3">
      <c r="A12" s="18"/>
      <c r="B12" s="18"/>
      <c r="C12" s="18"/>
      <c r="D12" s="18"/>
      <c r="E12" s="27">
        <f>COUNTA(D10:D10)</f>
        <v>0</v>
      </c>
      <c r="F12" s="49">
        <f>SUM(F10:F10)</f>
        <v>0</v>
      </c>
      <c r="G12" s="49">
        <f>SUM(G10:G10)</f>
        <v>0</v>
      </c>
      <c r="H12" s="49">
        <f>SUM(H10:H10)</f>
        <v>0</v>
      </c>
    </row>
    <row r="13" spans="1:8" ht="13.5" thickTop="1" x14ac:dyDescent="0.2"/>
  </sheetData>
  <pageMargins left="0.7" right="0.7" top="0.75" bottom="0.75" header="0.3" footer="0.3"/>
  <pageSetup scale="83" fitToHeight="0" orientation="landscape" r:id="rId1"/>
  <headerFooter>
    <oddHeader>&amp;CPSF BOND GUARANTEE PROGRAM
STATUS AND RANKING
OCTOBER 2014 ROUND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="120" zoomScaleNormal="120" workbookViewId="0">
      <selection sqref="A1:IV65536"/>
    </sheetView>
  </sheetViews>
  <sheetFormatPr defaultColWidth="8.85546875" defaultRowHeight="12.75" x14ac:dyDescent="0.2"/>
  <cols>
    <col min="1" max="1" width="10" style="58" customWidth="1"/>
    <col min="2" max="2" width="35.140625" style="58" customWidth="1"/>
    <col min="3" max="3" width="7" style="58" customWidth="1"/>
    <col min="4" max="4" width="24.28515625" style="58" customWidth="1"/>
    <col min="5" max="5" width="13.140625" style="58" customWidth="1"/>
    <col min="6" max="6" width="21.42578125" style="58" customWidth="1"/>
    <col min="7" max="7" width="19.85546875" style="58" customWidth="1"/>
    <col min="8" max="8" width="16.85546875" style="58" customWidth="1"/>
    <col min="9" max="16384" width="8.85546875" style="58"/>
  </cols>
  <sheetData>
    <row r="1" spans="1:8" s="54" customFormat="1" ht="57.75" customHeight="1" x14ac:dyDescent="0.2">
      <c r="A1" s="52" t="s">
        <v>6</v>
      </c>
      <c r="B1" s="52" t="s">
        <v>0</v>
      </c>
      <c r="C1" s="52" t="s">
        <v>1</v>
      </c>
      <c r="D1" s="52" t="s">
        <v>2</v>
      </c>
      <c r="E1" s="52" t="s">
        <v>3</v>
      </c>
      <c r="F1" s="53" t="s">
        <v>4</v>
      </c>
      <c r="G1" s="52" t="s">
        <v>5</v>
      </c>
      <c r="H1" s="52" t="s">
        <v>7</v>
      </c>
    </row>
    <row r="2" spans="1:8" ht="13.5" customHeight="1" x14ac:dyDescent="0.2">
      <c r="A2" s="55" t="s">
        <v>484</v>
      </c>
      <c r="B2" s="55" t="s">
        <v>485</v>
      </c>
      <c r="C2" s="55" t="s">
        <v>486</v>
      </c>
      <c r="D2" s="55" t="s">
        <v>487</v>
      </c>
      <c r="E2" s="56">
        <v>789506.4</v>
      </c>
      <c r="F2" s="56">
        <v>3000000</v>
      </c>
      <c r="G2" s="56">
        <v>3000000</v>
      </c>
      <c r="H2" s="57">
        <f>SUM(F2-G2)</f>
        <v>0</v>
      </c>
    </row>
    <row r="3" spans="1:8" ht="13.5" customHeight="1" x14ac:dyDescent="0.2">
      <c r="A3" s="55" t="s">
        <v>488</v>
      </c>
      <c r="B3" s="55" t="s">
        <v>489</v>
      </c>
      <c r="C3" s="55" t="s">
        <v>490</v>
      </c>
      <c r="D3" s="55" t="s">
        <v>491</v>
      </c>
      <c r="E3" s="56">
        <v>245719.48</v>
      </c>
      <c r="F3" s="56">
        <v>39450000</v>
      </c>
      <c r="G3" s="56">
        <v>39450000</v>
      </c>
      <c r="H3" s="57">
        <f t="shared" ref="H3:H28" si="0">SUM(F3-G3)</f>
        <v>0</v>
      </c>
    </row>
    <row r="4" spans="1:8" ht="13.5" customHeight="1" x14ac:dyDescent="0.2">
      <c r="A4" s="55" t="s">
        <v>484</v>
      </c>
      <c r="B4" s="55" t="s">
        <v>492</v>
      </c>
      <c r="C4" s="55" t="s">
        <v>493</v>
      </c>
      <c r="D4" s="55" t="s">
        <v>494</v>
      </c>
      <c r="E4" s="56">
        <v>1244602.44</v>
      </c>
      <c r="F4" s="56">
        <v>15000000</v>
      </c>
      <c r="G4" s="56">
        <v>15000000</v>
      </c>
      <c r="H4" s="57">
        <f t="shared" si="0"/>
        <v>0</v>
      </c>
    </row>
    <row r="5" spans="1:8" ht="13.5" customHeight="1" x14ac:dyDescent="0.2">
      <c r="A5" s="55" t="s">
        <v>484</v>
      </c>
      <c r="B5" s="55" t="s">
        <v>495</v>
      </c>
      <c r="C5" s="55" t="s">
        <v>496</v>
      </c>
      <c r="D5" s="55" t="s">
        <v>497</v>
      </c>
      <c r="E5" s="56">
        <v>434091.9</v>
      </c>
      <c r="F5" s="56">
        <v>11610000</v>
      </c>
      <c r="G5" s="56">
        <v>11610000</v>
      </c>
      <c r="H5" s="57">
        <f t="shared" si="0"/>
        <v>0</v>
      </c>
    </row>
    <row r="6" spans="1:8" ht="13.5" customHeight="1" x14ac:dyDescent="0.2">
      <c r="A6" s="55" t="s">
        <v>498</v>
      </c>
      <c r="B6" s="55" t="s">
        <v>499</v>
      </c>
      <c r="C6" s="55" t="s">
        <v>500</v>
      </c>
      <c r="D6" s="55" t="s">
        <v>501</v>
      </c>
      <c r="E6" s="56">
        <v>113851.25</v>
      </c>
      <c r="F6" s="56">
        <v>1730000</v>
      </c>
      <c r="G6" s="56">
        <v>1000000</v>
      </c>
      <c r="H6" s="57">
        <f t="shared" si="0"/>
        <v>730000</v>
      </c>
    </row>
    <row r="7" spans="1:8" ht="13.5" customHeight="1" x14ac:dyDescent="0.2">
      <c r="A7" s="55" t="s">
        <v>502</v>
      </c>
      <c r="B7" s="55" t="s">
        <v>503</v>
      </c>
      <c r="C7" s="55" t="s">
        <v>504</v>
      </c>
      <c r="D7" s="55" t="s">
        <v>505</v>
      </c>
      <c r="E7" s="56">
        <v>248558.06</v>
      </c>
      <c r="F7" s="56">
        <v>49670000</v>
      </c>
      <c r="G7" s="56">
        <v>49670000</v>
      </c>
      <c r="H7" s="57">
        <f t="shared" si="0"/>
        <v>0</v>
      </c>
    </row>
    <row r="8" spans="1:8" ht="13.5" customHeight="1" x14ac:dyDescent="0.2">
      <c r="A8" s="55" t="s">
        <v>506</v>
      </c>
      <c r="B8" s="55" t="s">
        <v>507</v>
      </c>
      <c r="C8" s="55" t="s">
        <v>508</v>
      </c>
      <c r="D8" s="55" t="s">
        <v>509</v>
      </c>
      <c r="E8" s="56">
        <v>2142215.6</v>
      </c>
      <c r="F8" s="56">
        <v>5000000</v>
      </c>
      <c r="G8" s="56">
        <v>5000000</v>
      </c>
      <c r="H8" s="57">
        <f t="shared" si="0"/>
        <v>0</v>
      </c>
    </row>
    <row r="9" spans="1:8" ht="13.5" customHeight="1" x14ac:dyDescent="0.2">
      <c r="A9" s="55" t="s">
        <v>510</v>
      </c>
      <c r="B9" s="55" t="s">
        <v>511</v>
      </c>
      <c r="C9" s="55" t="s">
        <v>512</v>
      </c>
      <c r="D9" s="55" t="s">
        <v>513</v>
      </c>
      <c r="E9" s="56">
        <v>2718175.7</v>
      </c>
      <c r="F9" s="56">
        <v>3000000</v>
      </c>
      <c r="G9" s="56">
        <v>3000000</v>
      </c>
      <c r="H9" s="57">
        <f t="shared" si="0"/>
        <v>0</v>
      </c>
    </row>
    <row r="10" spans="1:8" ht="13.5" customHeight="1" x14ac:dyDescent="0.2">
      <c r="A10" s="55" t="s">
        <v>514</v>
      </c>
      <c r="B10" s="55" t="s">
        <v>515</v>
      </c>
      <c r="C10" s="55" t="s">
        <v>516</v>
      </c>
      <c r="D10" s="55" t="s">
        <v>517</v>
      </c>
      <c r="E10" s="56">
        <v>310301</v>
      </c>
      <c r="F10" s="56">
        <v>10000000</v>
      </c>
      <c r="G10" s="56">
        <v>10000000</v>
      </c>
      <c r="H10" s="57">
        <f t="shared" si="0"/>
        <v>0</v>
      </c>
    </row>
    <row r="11" spans="1:8" ht="13.5" customHeight="1" x14ac:dyDescent="0.2">
      <c r="A11" s="55" t="s">
        <v>484</v>
      </c>
      <c r="B11" s="55" t="s">
        <v>518</v>
      </c>
      <c r="C11" s="55" t="s">
        <v>519</v>
      </c>
      <c r="D11" s="55" t="s">
        <v>520</v>
      </c>
      <c r="E11" s="56">
        <v>269437.56</v>
      </c>
      <c r="F11" s="56">
        <v>100000000</v>
      </c>
      <c r="G11" s="56">
        <v>100000000</v>
      </c>
      <c r="H11" s="57">
        <f t="shared" si="0"/>
        <v>0</v>
      </c>
    </row>
    <row r="12" spans="1:8" ht="13.5" customHeight="1" x14ac:dyDescent="0.2">
      <c r="A12" s="55" t="s">
        <v>510</v>
      </c>
      <c r="B12" s="55" t="s">
        <v>521</v>
      </c>
      <c r="C12" s="55" t="s">
        <v>522</v>
      </c>
      <c r="D12" s="55" t="s">
        <v>523</v>
      </c>
      <c r="E12" s="56">
        <v>336560.47</v>
      </c>
      <c r="F12" s="56">
        <v>9500000</v>
      </c>
      <c r="G12" s="56">
        <v>9500000</v>
      </c>
      <c r="H12" s="57">
        <f t="shared" si="0"/>
        <v>0</v>
      </c>
    </row>
    <row r="13" spans="1:8" ht="13.5" customHeight="1" x14ac:dyDescent="0.2">
      <c r="A13" s="55" t="s">
        <v>510</v>
      </c>
      <c r="B13" s="55" t="s">
        <v>524</v>
      </c>
      <c r="C13" s="55" t="s">
        <v>525</v>
      </c>
      <c r="D13" s="55" t="s">
        <v>526</v>
      </c>
      <c r="E13" s="56">
        <v>875978.31</v>
      </c>
      <c r="F13" s="56">
        <v>12250000</v>
      </c>
      <c r="G13" s="56">
        <v>12250000</v>
      </c>
      <c r="H13" s="57">
        <f t="shared" si="0"/>
        <v>0</v>
      </c>
    </row>
    <row r="14" spans="1:8" ht="13.5" customHeight="1" x14ac:dyDescent="0.2">
      <c r="A14" s="55" t="s">
        <v>527</v>
      </c>
      <c r="B14" s="55" t="s">
        <v>528</v>
      </c>
      <c r="C14" s="55" t="s">
        <v>529</v>
      </c>
      <c r="D14" s="55" t="s">
        <v>530</v>
      </c>
      <c r="E14" s="56">
        <v>233345.91</v>
      </c>
      <c r="F14" s="56">
        <v>25000000</v>
      </c>
      <c r="G14" s="56">
        <v>25000000</v>
      </c>
      <c r="H14" s="57">
        <f t="shared" si="0"/>
        <v>0</v>
      </c>
    </row>
    <row r="15" spans="1:8" ht="13.5" customHeight="1" x14ac:dyDescent="0.2">
      <c r="A15" s="55" t="s">
        <v>502</v>
      </c>
      <c r="B15" s="55" t="s">
        <v>531</v>
      </c>
      <c r="C15" s="55" t="s">
        <v>358</v>
      </c>
      <c r="D15" s="55" t="s">
        <v>359</v>
      </c>
      <c r="E15" s="56">
        <v>533642.85</v>
      </c>
      <c r="F15" s="56">
        <v>5750000</v>
      </c>
      <c r="G15" s="56">
        <v>3050000</v>
      </c>
      <c r="H15" s="57">
        <f t="shared" si="0"/>
        <v>2700000</v>
      </c>
    </row>
    <row r="16" spans="1:8" ht="13.5" customHeight="1" x14ac:dyDescent="0.2">
      <c r="A16" s="55" t="s">
        <v>527</v>
      </c>
      <c r="B16" s="55" t="s">
        <v>532</v>
      </c>
      <c r="C16" s="55" t="s">
        <v>533</v>
      </c>
      <c r="D16" s="55" t="s">
        <v>534</v>
      </c>
      <c r="E16" s="56">
        <v>321546.15000000002</v>
      </c>
      <c r="F16" s="56">
        <v>252530000</v>
      </c>
      <c r="G16" s="56">
        <v>252530000</v>
      </c>
      <c r="H16" s="57">
        <f t="shared" si="0"/>
        <v>0</v>
      </c>
    </row>
    <row r="17" spans="1:8" ht="13.5" customHeight="1" x14ac:dyDescent="0.2">
      <c r="A17" s="55" t="s">
        <v>502</v>
      </c>
      <c r="B17" s="55" t="s">
        <v>535</v>
      </c>
      <c r="C17" s="55" t="s">
        <v>536</v>
      </c>
      <c r="D17" s="55" t="s">
        <v>537</v>
      </c>
      <c r="E17" s="56">
        <v>325604.73</v>
      </c>
      <c r="F17" s="56">
        <v>169500000</v>
      </c>
      <c r="G17" s="56">
        <v>169500000</v>
      </c>
      <c r="H17" s="57">
        <f t="shared" si="0"/>
        <v>0</v>
      </c>
    </row>
    <row r="18" spans="1:8" ht="13.5" customHeight="1" x14ac:dyDescent="0.2">
      <c r="A18" s="55" t="s">
        <v>484</v>
      </c>
      <c r="B18" s="55" t="s">
        <v>538</v>
      </c>
      <c r="C18" s="55" t="s">
        <v>539</v>
      </c>
      <c r="D18" s="55" t="s">
        <v>540</v>
      </c>
      <c r="E18" s="56">
        <v>279326.93</v>
      </c>
      <c r="F18" s="56">
        <v>89240000</v>
      </c>
      <c r="G18" s="56">
        <v>80000000</v>
      </c>
      <c r="H18" s="57">
        <f t="shared" si="0"/>
        <v>9240000</v>
      </c>
    </row>
    <row r="19" spans="1:8" ht="13.5" customHeight="1" x14ac:dyDescent="0.2">
      <c r="A19" s="55" t="s">
        <v>488</v>
      </c>
      <c r="B19" s="55" t="s">
        <v>541</v>
      </c>
      <c r="C19" s="55" t="s">
        <v>542</v>
      </c>
      <c r="D19" s="55" t="s">
        <v>543</v>
      </c>
      <c r="E19" s="56">
        <v>234052.84</v>
      </c>
      <c r="F19" s="56">
        <v>32660000</v>
      </c>
      <c r="G19" s="56">
        <v>32660000</v>
      </c>
      <c r="H19" s="57">
        <f t="shared" si="0"/>
        <v>0</v>
      </c>
    </row>
    <row r="20" spans="1:8" ht="13.5" customHeight="1" x14ac:dyDescent="0.2">
      <c r="A20" s="55" t="s">
        <v>502</v>
      </c>
      <c r="B20" s="55" t="s">
        <v>544</v>
      </c>
      <c r="C20" s="55" t="s">
        <v>545</v>
      </c>
      <c r="D20" s="55" t="s">
        <v>546</v>
      </c>
      <c r="E20" s="56">
        <v>80734.62</v>
      </c>
      <c r="F20" s="56">
        <v>12534693.140000001</v>
      </c>
      <c r="G20" s="56">
        <v>2990000</v>
      </c>
      <c r="H20" s="57">
        <f t="shared" si="0"/>
        <v>9544693.1400000006</v>
      </c>
    </row>
    <row r="21" spans="1:8" ht="13.5" customHeight="1" x14ac:dyDescent="0.2">
      <c r="A21" s="55" t="s">
        <v>547</v>
      </c>
      <c r="B21" s="55" t="s">
        <v>548</v>
      </c>
      <c r="C21" s="55" t="s">
        <v>549</v>
      </c>
      <c r="D21" s="55" t="s">
        <v>550</v>
      </c>
      <c r="E21" s="56">
        <v>192050.73</v>
      </c>
      <c r="F21" s="56">
        <v>175550000</v>
      </c>
      <c r="G21" s="56">
        <v>175550000</v>
      </c>
      <c r="H21" s="57">
        <f t="shared" si="0"/>
        <v>0</v>
      </c>
    </row>
    <row r="22" spans="1:8" ht="13.5" customHeight="1" x14ac:dyDescent="0.2">
      <c r="A22" s="55" t="s">
        <v>547</v>
      </c>
      <c r="B22" s="55" t="s">
        <v>551</v>
      </c>
      <c r="C22" s="55" t="s">
        <v>549</v>
      </c>
      <c r="D22" s="55" t="s">
        <v>550</v>
      </c>
      <c r="E22" s="56">
        <v>192050.73</v>
      </c>
      <c r="F22" s="56">
        <v>105000000</v>
      </c>
      <c r="G22" s="56">
        <v>105000000</v>
      </c>
      <c r="H22" s="57">
        <f t="shared" si="0"/>
        <v>0</v>
      </c>
    </row>
    <row r="23" spans="1:8" ht="13.5" customHeight="1" x14ac:dyDescent="0.2">
      <c r="A23" s="55" t="s">
        <v>527</v>
      </c>
      <c r="B23" s="55" t="s">
        <v>552</v>
      </c>
      <c r="C23" s="55" t="s">
        <v>553</v>
      </c>
      <c r="D23" s="55" t="s">
        <v>554</v>
      </c>
      <c r="E23" s="56">
        <v>488310.57</v>
      </c>
      <c r="F23" s="56">
        <v>110000000</v>
      </c>
      <c r="G23" s="56">
        <v>110000000</v>
      </c>
      <c r="H23" s="57">
        <f t="shared" si="0"/>
        <v>0</v>
      </c>
    </row>
    <row r="24" spans="1:8" ht="13.5" customHeight="1" x14ac:dyDescent="0.2">
      <c r="A24" s="55" t="s">
        <v>555</v>
      </c>
      <c r="B24" s="55" t="s">
        <v>556</v>
      </c>
      <c r="C24" s="55" t="s">
        <v>90</v>
      </c>
      <c r="D24" s="55" t="s">
        <v>91</v>
      </c>
      <c r="E24" s="56">
        <v>255908.07</v>
      </c>
      <c r="F24" s="56">
        <v>6100000</v>
      </c>
      <c r="G24" s="56">
        <v>6100000</v>
      </c>
      <c r="H24" s="57">
        <f t="shared" si="0"/>
        <v>0</v>
      </c>
    </row>
    <row r="25" spans="1:8" ht="13.5" customHeight="1" x14ac:dyDescent="0.2">
      <c r="A25" s="55" t="s">
        <v>484</v>
      </c>
      <c r="B25" s="55" t="s">
        <v>557</v>
      </c>
      <c r="C25" s="55" t="s">
        <v>558</v>
      </c>
      <c r="D25" s="55" t="s">
        <v>559</v>
      </c>
      <c r="E25" s="56">
        <v>268717.46000000002</v>
      </c>
      <c r="F25" s="56">
        <v>29900000</v>
      </c>
      <c r="G25" s="56">
        <v>29900000</v>
      </c>
      <c r="H25" s="57">
        <f t="shared" si="0"/>
        <v>0</v>
      </c>
    </row>
    <row r="26" spans="1:8" ht="13.5" customHeight="1" x14ac:dyDescent="0.2">
      <c r="A26" s="55" t="s">
        <v>488</v>
      </c>
      <c r="B26" s="55" t="s">
        <v>560</v>
      </c>
      <c r="C26" s="55" t="s">
        <v>561</v>
      </c>
      <c r="D26" s="55" t="s">
        <v>562</v>
      </c>
      <c r="E26" s="56">
        <v>320322.53000000003</v>
      </c>
      <c r="F26" s="56">
        <v>6900000</v>
      </c>
      <c r="G26" s="56">
        <v>6900000</v>
      </c>
      <c r="H26" s="57">
        <f t="shared" si="0"/>
        <v>0</v>
      </c>
    </row>
    <row r="27" spans="1:8" ht="13.5" customHeight="1" x14ac:dyDescent="0.2">
      <c r="A27" s="55" t="s">
        <v>510</v>
      </c>
      <c r="B27" s="55" t="s">
        <v>563</v>
      </c>
      <c r="C27" s="55" t="s">
        <v>564</v>
      </c>
      <c r="D27" s="55" t="s">
        <v>565</v>
      </c>
      <c r="E27" s="56">
        <v>944120.83</v>
      </c>
      <c r="F27" s="56">
        <v>10000000</v>
      </c>
      <c r="G27" s="56">
        <v>10000000</v>
      </c>
      <c r="H27" s="57">
        <f t="shared" si="0"/>
        <v>0</v>
      </c>
    </row>
    <row r="28" spans="1:8" ht="13.5" customHeight="1" x14ac:dyDescent="0.2">
      <c r="A28" s="55" t="s">
        <v>510</v>
      </c>
      <c r="B28" s="55" t="s">
        <v>566</v>
      </c>
      <c r="C28" s="55" t="s">
        <v>567</v>
      </c>
      <c r="D28" s="55" t="s">
        <v>568</v>
      </c>
      <c r="E28" s="56">
        <v>543435.06999999995</v>
      </c>
      <c r="F28" s="56">
        <v>13000000</v>
      </c>
      <c r="G28" s="56">
        <v>13000000</v>
      </c>
      <c r="H28" s="57">
        <f t="shared" si="0"/>
        <v>0</v>
      </c>
    </row>
    <row r="29" spans="1:8" ht="13.5" customHeight="1" x14ac:dyDescent="0.2">
      <c r="A29" s="59"/>
      <c r="B29" s="60"/>
      <c r="C29" s="61"/>
      <c r="D29" s="60"/>
      <c r="E29" s="62"/>
      <c r="F29" s="62"/>
      <c r="G29" s="62"/>
    </row>
    <row r="30" spans="1:8" ht="12.75" customHeight="1" x14ac:dyDescent="0.2">
      <c r="C30" s="63"/>
      <c r="E30" s="64">
        <f>COUNTA(E2:E29)</f>
        <v>27</v>
      </c>
      <c r="F30" s="65">
        <f>SUM(F2:F29)</f>
        <v>1303874693.1399999</v>
      </c>
      <c r="G30" s="65">
        <f>SUM(G2:G29)</f>
        <v>1281660000</v>
      </c>
      <c r="H30" s="65">
        <f>SUM(H2:H29)</f>
        <v>22214693.140000001</v>
      </c>
    </row>
    <row r="31" spans="1:8" ht="12.75" customHeight="1" x14ac:dyDescent="0.2">
      <c r="C31" s="63"/>
      <c r="E31" s="64"/>
      <c r="F31" s="65"/>
      <c r="G31" s="65"/>
      <c r="H31" s="65"/>
    </row>
    <row r="32" spans="1:8" ht="12.75" customHeight="1" x14ac:dyDescent="0.2">
      <c r="C32" s="63"/>
      <c r="E32" s="64"/>
      <c r="F32" s="65"/>
      <c r="G32" s="65"/>
      <c r="H32" s="65"/>
    </row>
    <row r="33" spans="1:8" ht="12.75" customHeight="1" x14ac:dyDescent="0.2">
      <c r="A33" s="66" t="s">
        <v>53</v>
      </c>
      <c r="C33" s="63"/>
      <c r="E33" s="64"/>
      <c r="F33" s="65"/>
      <c r="G33" s="65"/>
      <c r="H33" s="65"/>
    </row>
    <row r="34" spans="1:8" ht="12.75" customHeight="1" x14ac:dyDescent="0.2">
      <c r="A34" s="55" t="s">
        <v>527</v>
      </c>
      <c r="B34" s="55" t="s">
        <v>569</v>
      </c>
      <c r="C34" s="55" t="s">
        <v>35</v>
      </c>
      <c r="D34" s="55" t="s">
        <v>46</v>
      </c>
      <c r="E34" s="64"/>
      <c r="F34" s="56">
        <v>77080000</v>
      </c>
      <c r="G34" s="56">
        <v>0</v>
      </c>
      <c r="H34" s="57">
        <f>SUM(F34-G34)</f>
        <v>77080000</v>
      </c>
    </row>
    <row r="35" spans="1:8" x14ac:dyDescent="0.2">
      <c r="A35" s="55"/>
      <c r="B35" s="55"/>
      <c r="C35" s="55"/>
      <c r="D35" s="55"/>
      <c r="E35" s="64"/>
      <c r="F35" s="56"/>
      <c r="G35" s="56"/>
      <c r="H35" s="67"/>
    </row>
    <row r="36" spans="1:8" x14ac:dyDescent="0.2">
      <c r="A36" s="55"/>
      <c r="B36" s="55"/>
      <c r="C36" s="55"/>
      <c r="D36" s="55"/>
      <c r="E36" s="64">
        <f>COUNTA(D34:D34)</f>
        <v>1</v>
      </c>
      <c r="F36" s="68">
        <f>SUM(F34:F34)</f>
        <v>77080000</v>
      </c>
      <c r="G36" s="68">
        <f>SUM(G34:G34)</f>
        <v>0</v>
      </c>
      <c r="H36" s="68">
        <f>SUM(H34:H34)</f>
        <v>77080000</v>
      </c>
    </row>
    <row r="37" spans="1:8" x14ac:dyDescent="0.2">
      <c r="A37" s="55"/>
      <c r="B37" s="55"/>
      <c r="C37" s="55"/>
      <c r="D37" s="55"/>
      <c r="E37" s="64"/>
      <c r="F37" s="68"/>
      <c r="G37" s="68"/>
      <c r="H37" s="68"/>
    </row>
    <row r="38" spans="1:8" x14ac:dyDescent="0.2">
      <c r="A38" s="55"/>
      <c r="B38" s="55"/>
      <c r="C38" s="55"/>
      <c r="D38" s="55"/>
      <c r="E38" s="64"/>
      <c r="F38" s="68"/>
      <c r="G38" s="68"/>
      <c r="H38" s="68"/>
    </row>
    <row r="39" spans="1:8" x14ac:dyDescent="0.2">
      <c r="A39" s="66"/>
      <c r="B39" s="69"/>
      <c r="C39" s="69"/>
      <c r="D39" s="69"/>
      <c r="E39" s="69"/>
      <c r="F39" s="69"/>
      <c r="G39" s="70"/>
    </row>
  </sheetData>
  <pageMargins left="0.7" right="0.7" top="0.75" bottom="0.75" header="0.3" footer="0.3"/>
  <pageSetup scale="84" fitToHeight="0" orientation="landscape" r:id="rId1"/>
  <headerFooter>
    <oddHeader>&amp;CPSF BOND GUARANTEE PROGRAM
STATUS AND RANKING
NOVEMBER 2014 ROUND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March 2014</vt:lpstr>
      <vt:lpstr>April 2014</vt:lpstr>
      <vt:lpstr>May 2014</vt:lpstr>
      <vt:lpstr>June 2014</vt:lpstr>
      <vt:lpstr>July 2014</vt:lpstr>
      <vt:lpstr>August 2014</vt:lpstr>
      <vt:lpstr>September 2014</vt:lpstr>
      <vt:lpstr>October 2014</vt:lpstr>
      <vt:lpstr>November 2014</vt:lpstr>
      <vt:lpstr>December 2014</vt:lpstr>
      <vt:lpstr>January 2015</vt:lpstr>
      <vt:lpstr>'May 2014'!Print_Area</vt:lpstr>
      <vt:lpstr>'November 2014'!Print_Area</vt:lpstr>
      <vt:lpstr>'April 2014'!Print_Titles</vt:lpstr>
      <vt:lpstr>'March 2014'!Print_Titles</vt:lpstr>
      <vt:lpstr>'May 2014'!Print_Titles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Huggins, Cassie</dc:creator>
  <cp:lastModifiedBy>rkendric</cp:lastModifiedBy>
  <cp:lastPrinted>2015-03-02T19:32:20Z</cp:lastPrinted>
  <dcterms:created xsi:type="dcterms:W3CDTF">2007-08-09T19:02:05Z</dcterms:created>
  <dcterms:modified xsi:type="dcterms:W3CDTF">2015-03-02T20:16:02Z</dcterms:modified>
</cp:coreProperties>
</file>