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01"/>
  <workbookPr checkCompatibility="1" defaultThemeVersion="124226"/>
  <mc:AlternateContent xmlns:mc="http://schemas.openxmlformats.org/markup-compatibility/2006">
    <mc:Choice Requires="x15">
      <x15ac:absPath xmlns:x15ac="http://schemas.microsoft.com/office/spreadsheetml/2010/11/ac" url="H:\Web Content manager info\"/>
    </mc:Choice>
  </mc:AlternateContent>
  <xr:revisionPtr revIDLastSave="0" documentId="8_{4572AF32-3F54-4890-827B-1B7BF9028B23}" xr6:coauthVersionLast="45" xr6:coauthVersionMax="45" xr10:uidLastSave="{00000000-0000-0000-0000-000000000000}"/>
  <bookViews>
    <workbookView xWindow="-120" yWindow="-120" windowWidth="25440" windowHeight="15390" tabRatio="605" xr2:uid="{00000000-000D-0000-FFFF-FFFF00000000}"/>
  </bookViews>
  <sheets>
    <sheet name="Excess Local Revenue Districts" sheetId="3" r:id="rId1"/>
  </sheets>
  <definedNames>
    <definedName name="REPORT3">#REF!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75" i="3" l="1"/>
  <c r="P76" i="3"/>
  <c r="P77" i="3"/>
  <c r="P78" i="3"/>
  <c r="P79" i="3"/>
  <c r="P80" i="3"/>
  <c r="P81" i="3"/>
  <c r="P82" i="3"/>
  <c r="P83" i="3"/>
  <c r="P84" i="3"/>
  <c r="P85" i="3"/>
  <c r="P86" i="3"/>
  <c r="P87" i="3"/>
  <c r="P88" i="3"/>
  <c r="P89" i="3"/>
  <c r="P90" i="3"/>
  <c r="P91" i="3"/>
  <c r="P92" i="3"/>
  <c r="P93" i="3"/>
  <c r="P94" i="3"/>
  <c r="P95" i="3"/>
  <c r="P96" i="3"/>
  <c r="P97" i="3"/>
  <c r="P98" i="3"/>
  <c r="P99" i="3"/>
  <c r="P100" i="3"/>
  <c r="P101" i="3"/>
  <c r="P102" i="3"/>
  <c r="P103" i="3"/>
  <c r="P104" i="3"/>
  <c r="P105" i="3"/>
  <c r="P106" i="3"/>
  <c r="P107" i="3"/>
  <c r="P108" i="3"/>
  <c r="P109" i="3"/>
  <c r="P110" i="3"/>
  <c r="P111" i="3"/>
  <c r="P112" i="3"/>
  <c r="P113" i="3"/>
  <c r="P114" i="3"/>
  <c r="P115" i="3"/>
  <c r="P116" i="3"/>
  <c r="P117" i="3"/>
  <c r="P118" i="3"/>
  <c r="P119" i="3"/>
  <c r="P120" i="3"/>
  <c r="P121" i="3"/>
  <c r="P122" i="3"/>
  <c r="P123" i="3"/>
  <c r="P124" i="3"/>
  <c r="P125" i="3"/>
  <c r="P126" i="3"/>
  <c r="P127" i="3"/>
  <c r="P128" i="3"/>
  <c r="P129" i="3"/>
  <c r="P130" i="3"/>
  <c r="P131" i="3"/>
  <c r="P132" i="3"/>
  <c r="P133" i="3"/>
  <c r="P134" i="3"/>
  <c r="P135" i="3"/>
  <c r="P136" i="3"/>
  <c r="P137" i="3"/>
  <c r="P138" i="3"/>
  <c r="P139" i="3"/>
  <c r="P140" i="3"/>
  <c r="P141" i="3"/>
  <c r="P142" i="3"/>
  <c r="P143" i="3"/>
  <c r="P144" i="3"/>
  <c r="P145" i="3"/>
  <c r="P146" i="3"/>
  <c r="P147" i="3"/>
  <c r="P148" i="3"/>
  <c r="P149" i="3"/>
  <c r="P150" i="3"/>
  <c r="P151" i="3"/>
  <c r="P152" i="3"/>
  <c r="P153" i="3"/>
  <c r="P154" i="3"/>
  <c r="P155" i="3"/>
  <c r="P156" i="3"/>
  <c r="P157" i="3"/>
  <c r="P158" i="3"/>
  <c r="P159" i="3"/>
  <c r="P160" i="3"/>
  <c r="P161" i="3"/>
  <c r="P162" i="3"/>
  <c r="P163" i="3"/>
  <c r="P164" i="3"/>
  <c r="P165" i="3"/>
  <c r="P166" i="3"/>
  <c r="P167" i="3"/>
  <c r="P168" i="3"/>
  <c r="P169" i="3"/>
  <c r="P170" i="3"/>
  <c r="P171" i="3"/>
  <c r="P172" i="3"/>
  <c r="P173" i="3"/>
  <c r="P174" i="3"/>
  <c r="P175" i="3"/>
  <c r="P176" i="3"/>
  <c r="P177" i="3"/>
  <c r="P178" i="3"/>
  <c r="P179" i="3"/>
  <c r="P180" i="3"/>
  <c r="P181" i="3"/>
  <c r="P182" i="3"/>
  <c r="P183" i="3"/>
  <c r="P184" i="3"/>
  <c r="P185" i="3"/>
  <c r="P186" i="3"/>
  <c r="P187" i="3"/>
  <c r="P188" i="3"/>
  <c r="P189" i="3"/>
  <c r="P190" i="3"/>
  <c r="P191" i="3"/>
  <c r="P192" i="3"/>
  <c r="P193" i="3"/>
  <c r="P194" i="3"/>
  <c r="P195" i="3"/>
  <c r="P196" i="3"/>
  <c r="P197" i="3"/>
  <c r="P198" i="3"/>
  <c r="P199" i="3"/>
  <c r="P200" i="3"/>
  <c r="P201" i="3"/>
  <c r="P202" i="3"/>
  <c r="P203" i="3"/>
  <c r="P204" i="3"/>
  <c r="P205" i="3"/>
  <c r="P206" i="3"/>
  <c r="P207" i="3"/>
  <c r="P208" i="3"/>
  <c r="P209" i="3"/>
  <c r="P210" i="3"/>
  <c r="P211" i="3"/>
  <c r="P212" i="3"/>
  <c r="P213" i="3"/>
  <c r="P214" i="3"/>
  <c r="P215" i="3"/>
  <c r="P216" i="3"/>
  <c r="P61" i="3"/>
  <c r="P62" i="3"/>
  <c r="P63" i="3"/>
  <c r="P64" i="3"/>
  <c r="P65" i="3"/>
  <c r="P66" i="3"/>
  <c r="P67" i="3"/>
  <c r="P68" i="3"/>
  <c r="P69" i="3"/>
  <c r="P70" i="3"/>
  <c r="P71" i="3"/>
  <c r="P72" i="3"/>
  <c r="P73" i="3"/>
  <c r="P74" i="3"/>
  <c r="P49" i="3"/>
  <c r="P50" i="3"/>
  <c r="P51" i="3"/>
  <c r="P52" i="3"/>
  <c r="P53" i="3"/>
  <c r="P54" i="3"/>
  <c r="P55" i="3"/>
  <c r="P56" i="3"/>
  <c r="P57" i="3"/>
  <c r="P58" i="3"/>
  <c r="P59" i="3"/>
  <c r="P60" i="3"/>
  <c r="P39" i="3"/>
  <c r="P40" i="3"/>
  <c r="P41" i="3"/>
  <c r="P42" i="3"/>
  <c r="P43" i="3"/>
  <c r="P44" i="3"/>
  <c r="P45" i="3"/>
  <c r="P46" i="3"/>
  <c r="P47" i="3"/>
  <c r="P48" i="3"/>
  <c r="P25" i="3"/>
  <c r="P26" i="3"/>
  <c r="P27" i="3"/>
  <c r="P28" i="3"/>
  <c r="P29" i="3"/>
  <c r="P30" i="3"/>
  <c r="P31" i="3"/>
  <c r="P32" i="3"/>
  <c r="P33" i="3"/>
  <c r="P34" i="3"/>
  <c r="P35" i="3"/>
  <c r="P36" i="3"/>
  <c r="P37" i="3"/>
  <c r="P38" i="3"/>
  <c r="P19" i="3"/>
  <c r="P20" i="3"/>
  <c r="P21" i="3"/>
  <c r="P22" i="3"/>
  <c r="P23" i="3"/>
  <c r="P24" i="3"/>
  <c r="M19" i="3"/>
  <c r="M20"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80" i="3"/>
  <c r="H81" i="3"/>
  <c r="H82" i="3"/>
  <c r="H83" i="3"/>
  <c r="H84" i="3"/>
  <c r="H85" i="3"/>
  <c r="H86" i="3"/>
  <c r="H87" i="3"/>
  <c r="H88" i="3"/>
  <c r="H89" i="3"/>
  <c r="H90" i="3"/>
  <c r="H91" i="3"/>
  <c r="H92" i="3"/>
  <c r="H93" i="3"/>
  <c r="H94" i="3"/>
  <c r="H95" i="3"/>
  <c r="H96" i="3"/>
  <c r="H97" i="3"/>
  <c r="H98" i="3"/>
  <c r="H99" i="3"/>
  <c r="H100" i="3"/>
  <c r="H101" i="3"/>
  <c r="H102" i="3"/>
  <c r="H103" i="3"/>
  <c r="H104" i="3"/>
  <c r="H105" i="3"/>
  <c r="H106" i="3"/>
  <c r="H107" i="3"/>
  <c r="H108" i="3"/>
  <c r="H109" i="3"/>
  <c r="H110" i="3"/>
  <c r="H111" i="3"/>
  <c r="H112" i="3"/>
  <c r="H113" i="3"/>
  <c r="H114" i="3"/>
  <c r="H115" i="3"/>
  <c r="H116" i="3"/>
  <c r="H117" i="3"/>
  <c r="H118" i="3"/>
  <c r="H119" i="3"/>
  <c r="H120" i="3"/>
  <c r="H121" i="3"/>
  <c r="H122" i="3"/>
  <c r="H123" i="3"/>
  <c r="H124" i="3"/>
  <c r="H125" i="3"/>
  <c r="H126" i="3"/>
  <c r="H127" i="3"/>
  <c r="H128" i="3"/>
  <c r="H129" i="3"/>
  <c r="H130" i="3"/>
  <c r="H131" i="3"/>
  <c r="H132" i="3"/>
  <c r="H133" i="3"/>
  <c r="H134" i="3"/>
  <c r="H135" i="3"/>
  <c r="H136" i="3"/>
  <c r="H137" i="3"/>
  <c r="H138" i="3"/>
  <c r="H139" i="3"/>
  <c r="H140" i="3"/>
  <c r="H141" i="3"/>
  <c r="H142" i="3"/>
  <c r="H143" i="3"/>
  <c r="H144" i="3"/>
  <c r="H145" i="3"/>
  <c r="H146" i="3"/>
  <c r="H147" i="3"/>
  <c r="H148" i="3"/>
  <c r="H149" i="3"/>
  <c r="H150" i="3"/>
  <c r="H151" i="3"/>
  <c r="H152" i="3"/>
  <c r="H153" i="3"/>
  <c r="H154" i="3"/>
  <c r="H155" i="3"/>
  <c r="H156" i="3"/>
  <c r="H157" i="3"/>
  <c r="H158" i="3"/>
  <c r="H159" i="3"/>
  <c r="H160" i="3"/>
  <c r="H161" i="3"/>
  <c r="H162" i="3"/>
  <c r="H163" i="3"/>
  <c r="H164" i="3"/>
  <c r="H165" i="3"/>
  <c r="H166" i="3"/>
  <c r="H167" i="3"/>
  <c r="H168" i="3"/>
  <c r="H169" i="3"/>
  <c r="H170" i="3"/>
  <c r="H171" i="3"/>
  <c r="H172" i="3"/>
  <c r="H173" i="3"/>
  <c r="H174" i="3"/>
  <c r="H175" i="3"/>
  <c r="H176" i="3"/>
  <c r="H177" i="3"/>
  <c r="H178" i="3"/>
  <c r="H179" i="3"/>
  <c r="H180" i="3"/>
  <c r="H181" i="3"/>
  <c r="H182" i="3"/>
  <c r="H183" i="3"/>
  <c r="H184" i="3"/>
  <c r="H185" i="3"/>
  <c r="H186" i="3"/>
  <c r="H187" i="3"/>
  <c r="H188" i="3"/>
  <c r="H189" i="3"/>
  <c r="H190" i="3"/>
  <c r="H191" i="3"/>
  <c r="H192" i="3"/>
  <c r="H193" i="3"/>
  <c r="H194" i="3"/>
  <c r="H195" i="3"/>
  <c r="H196" i="3"/>
  <c r="H197" i="3"/>
  <c r="H198" i="3"/>
  <c r="H199" i="3"/>
  <c r="H200" i="3"/>
  <c r="H201" i="3"/>
  <c r="H202" i="3"/>
  <c r="H203" i="3"/>
  <c r="H204" i="3"/>
  <c r="H205" i="3"/>
  <c r="H206" i="3"/>
  <c r="H207" i="3"/>
  <c r="H208" i="3"/>
  <c r="H209" i="3"/>
  <c r="H210" i="3"/>
  <c r="H211" i="3"/>
  <c r="H212" i="3"/>
  <c r="H213" i="3"/>
  <c r="H214" i="3"/>
  <c r="H215" i="3"/>
  <c r="H216" i="3"/>
  <c r="H18" i="3"/>
  <c r="M23" i="3" l="1"/>
  <c r="M24" i="3"/>
  <c r="M25" i="3"/>
  <c r="M26" i="3"/>
  <c r="M27" i="3"/>
  <c r="M28" i="3"/>
  <c r="M29" i="3"/>
  <c r="M30" i="3"/>
  <c r="M31" i="3"/>
  <c r="M32" i="3"/>
  <c r="M33" i="3"/>
  <c r="M34" i="3"/>
  <c r="M35" i="3"/>
  <c r="M36" i="3"/>
  <c r="M37" i="3"/>
  <c r="M38" i="3"/>
  <c r="M39" i="3"/>
  <c r="M40" i="3"/>
  <c r="M41" i="3"/>
  <c r="M42" i="3"/>
  <c r="M43" i="3"/>
  <c r="M44" i="3"/>
  <c r="M45" i="3"/>
  <c r="M46" i="3"/>
  <c r="M47" i="3"/>
  <c r="M48" i="3"/>
  <c r="M49" i="3"/>
  <c r="M50" i="3"/>
  <c r="M51" i="3"/>
  <c r="M52" i="3"/>
  <c r="M53" i="3"/>
  <c r="M54" i="3"/>
  <c r="M55" i="3"/>
  <c r="M56" i="3"/>
  <c r="M57" i="3"/>
  <c r="M58" i="3"/>
  <c r="M59" i="3"/>
  <c r="M60" i="3"/>
  <c r="M61" i="3"/>
  <c r="M62" i="3"/>
  <c r="M63" i="3"/>
  <c r="M64" i="3"/>
  <c r="M65" i="3"/>
  <c r="M66" i="3"/>
  <c r="M67" i="3"/>
  <c r="M68" i="3"/>
  <c r="M69" i="3"/>
  <c r="M70" i="3"/>
  <c r="M71" i="3"/>
  <c r="M72" i="3"/>
  <c r="M73" i="3"/>
  <c r="M74" i="3"/>
  <c r="M75" i="3"/>
  <c r="M76" i="3"/>
  <c r="M77" i="3"/>
  <c r="M78" i="3"/>
  <c r="M79" i="3"/>
  <c r="M80" i="3"/>
  <c r="M81" i="3"/>
  <c r="M82" i="3"/>
  <c r="M83" i="3"/>
  <c r="M84" i="3"/>
  <c r="M85" i="3"/>
  <c r="M86" i="3"/>
  <c r="M87" i="3"/>
  <c r="M88" i="3"/>
  <c r="M89" i="3"/>
  <c r="M90" i="3"/>
  <c r="M91" i="3"/>
  <c r="M92" i="3"/>
  <c r="M93" i="3"/>
  <c r="M94" i="3"/>
  <c r="M95" i="3"/>
  <c r="M96" i="3"/>
  <c r="M97" i="3"/>
  <c r="M98" i="3"/>
  <c r="M99" i="3"/>
  <c r="M100" i="3"/>
  <c r="M101" i="3"/>
  <c r="M102" i="3"/>
  <c r="M103" i="3"/>
  <c r="M104" i="3"/>
  <c r="M105" i="3"/>
  <c r="M106" i="3"/>
  <c r="M107" i="3"/>
  <c r="M108" i="3"/>
  <c r="M109" i="3"/>
  <c r="M110" i="3"/>
  <c r="M111" i="3"/>
  <c r="M112" i="3"/>
  <c r="M113" i="3"/>
  <c r="M114" i="3"/>
  <c r="M115" i="3"/>
  <c r="M116" i="3"/>
  <c r="M117" i="3"/>
  <c r="M118" i="3"/>
  <c r="M119" i="3"/>
  <c r="M120" i="3"/>
  <c r="M121" i="3"/>
  <c r="M122" i="3"/>
  <c r="M123" i="3"/>
  <c r="M124" i="3"/>
  <c r="M125" i="3"/>
  <c r="M126" i="3"/>
  <c r="M127" i="3"/>
  <c r="M128" i="3"/>
  <c r="M129" i="3"/>
  <c r="M130" i="3"/>
  <c r="M131" i="3"/>
  <c r="M132" i="3"/>
  <c r="M133" i="3"/>
  <c r="M134" i="3"/>
  <c r="M135" i="3"/>
  <c r="M136" i="3"/>
  <c r="M137" i="3"/>
  <c r="M138" i="3"/>
  <c r="M139" i="3"/>
  <c r="M140" i="3"/>
  <c r="M141" i="3"/>
  <c r="M142" i="3"/>
  <c r="M143" i="3"/>
  <c r="M144" i="3"/>
  <c r="M145" i="3"/>
  <c r="M146" i="3"/>
  <c r="M147" i="3"/>
  <c r="M148" i="3"/>
  <c r="M149" i="3"/>
  <c r="M150" i="3"/>
  <c r="M151" i="3"/>
  <c r="M152" i="3"/>
  <c r="M153" i="3"/>
  <c r="M154" i="3"/>
  <c r="M155" i="3"/>
  <c r="M156" i="3"/>
  <c r="M157" i="3"/>
  <c r="M158" i="3"/>
  <c r="M159" i="3"/>
  <c r="M160" i="3"/>
  <c r="M161" i="3"/>
  <c r="M162" i="3"/>
  <c r="M163" i="3"/>
  <c r="M164" i="3"/>
  <c r="M165" i="3"/>
  <c r="M166" i="3"/>
  <c r="M167" i="3"/>
  <c r="M168" i="3"/>
  <c r="M169" i="3"/>
  <c r="M170" i="3"/>
  <c r="M171" i="3"/>
  <c r="M172" i="3"/>
  <c r="M173" i="3"/>
  <c r="M174" i="3"/>
  <c r="M175" i="3"/>
  <c r="M176" i="3"/>
  <c r="M177" i="3"/>
  <c r="M178" i="3"/>
  <c r="M179" i="3"/>
  <c r="M180" i="3"/>
  <c r="M181" i="3"/>
  <c r="M182" i="3"/>
  <c r="M183" i="3"/>
  <c r="M184" i="3"/>
  <c r="M185" i="3"/>
  <c r="M186" i="3"/>
  <c r="M187" i="3"/>
  <c r="M188" i="3"/>
  <c r="M189" i="3"/>
  <c r="M190" i="3"/>
  <c r="M191" i="3"/>
  <c r="M192" i="3"/>
  <c r="M193" i="3"/>
  <c r="M194" i="3"/>
  <c r="M195" i="3"/>
  <c r="M196" i="3"/>
  <c r="M197" i="3"/>
  <c r="M198" i="3"/>
  <c r="M199" i="3"/>
  <c r="M200" i="3"/>
  <c r="M201" i="3"/>
  <c r="M202" i="3"/>
  <c r="M203" i="3"/>
  <c r="M204" i="3"/>
  <c r="M205" i="3"/>
  <c r="M206" i="3"/>
  <c r="M207" i="3"/>
  <c r="M208" i="3"/>
  <c r="M209" i="3"/>
  <c r="M210" i="3"/>
  <c r="M211" i="3"/>
  <c r="M212" i="3"/>
  <c r="M213" i="3"/>
  <c r="M214" i="3"/>
  <c r="M215" i="3"/>
  <c r="M216" i="3"/>
  <c r="M21" i="3"/>
  <c r="M22" i="3"/>
  <c r="M18" i="3"/>
  <c r="P18" i="3" l="1"/>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J54" i="3"/>
  <c r="J55" i="3"/>
  <c r="J56" i="3"/>
  <c r="J57" i="3"/>
  <c r="J58" i="3"/>
  <c r="J59" i="3"/>
  <c r="J60" i="3"/>
  <c r="J61" i="3"/>
  <c r="J62" i="3"/>
  <c r="J63" i="3"/>
  <c r="J64" i="3"/>
  <c r="J65" i="3"/>
  <c r="J66" i="3"/>
  <c r="J67" i="3"/>
  <c r="J68" i="3"/>
  <c r="J69" i="3"/>
  <c r="J70" i="3"/>
  <c r="J71" i="3"/>
  <c r="J72" i="3"/>
  <c r="J73" i="3"/>
  <c r="J74" i="3"/>
  <c r="J75" i="3"/>
  <c r="J76" i="3"/>
  <c r="J77" i="3"/>
  <c r="J78" i="3"/>
  <c r="J79" i="3"/>
  <c r="J80" i="3"/>
  <c r="J81" i="3"/>
  <c r="J82" i="3"/>
  <c r="J83" i="3"/>
  <c r="J84" i="3"/>
  <c r="J85" i="3"/>
  <c r="J86" i="3"/>
  <c r="J87" i="3"/>
  <c r="J88" i="3"/>
  <c r="J89" i="3"/>
  <c r="J90" i="3"/>
  <c r="J91" i="3"/>
  <c r="J92" i="3"/>
  <c r="J93" i="3"/>
  <c r="J94" i="3"/>
  <c r="J95" i="3"/>
  <c r="J96" i="3"/>
  <c r="J97" i="3"/>
  <c r="J98" i="3"/>
  <c r="J99" i="3"/>
  <c r="J100" i="3"/>
  <c r="J101" i="3"/>
  <c r="J102" i="3"/>
  <c r="J103" i="3"/>
  <c r="J104" i="3"/>
  <c r="J105" i="3"/>
  <c r="J106" i="3"/>
  <c r="J107" i="3"/>
  <c r="J108" i="3"/>
  <c r="J109" i="3"/>
  <c r="J110" i="3"/>
  <c r="J111" i="3"/>
  <c r="J112" i="3"/>
  <c r="J113" i="3"/>
  <c r="J114" i="3"/>
  <c r="J115" i="3"/>
  <c r="J116" i="3"/>
  <c r="J117" i="3"/>
  <c r="J118" i="3"/>
  <c r="J119" i="3"/>
  <c r="J120" i="3"/>
  <c r="J121" i="3"/>
  <c r="J122" i="3"/>
  <c r="J123" i="3"/>
  <c r="J124" i="3"/>
  <c r="J125" i="3"/>
  <c r="J126" i="3"/>
  <c r="J127" i="3"/>
  <c r="J128" i="3"/>
  <c r="J129" i="3"/>
  <c r="J130" i="3"/>
  <c r="J131" i="3"/>
  <c r="J132" i="3"/>
  <c r="J133" i="3"/>
  <c r="J134" i="3"/>
  <c r="J135" i="3"/>
  <c r="J136" i="3"/>
  <c r="J137" i="3"/>
  <c r="J138" i="3"/>
  <c r="J139" i="3"/>
  <c r="J140" i="3"/>
  <c r="J141" i="3"/>
  <c r="J142" i="3"/>
  <c r="J143" i="3"/>
  <c r="J144" i="3"/>
  <c r="J145" i="3"/>
  <c r="J146" i="3"/>
  <c r="J147" i="3"/>
  <c r="J148" i="3"/>
  <c r="J149" i="3"/>
  <c r="J150" i="3"/>
  <c r="J151" i="3"/>
  <c r="J152" i="3"/>
  <c r="J153" i="3"/>
  <c r="J154" i="3"/>
  <c r="J155" i="3"/>
  <c r="J156" i="3"/>
  <c r="J157" i="3"/>
  <c r="J158" i="3"/>
  <c r="J159" i="3"/>
  <c r="J160" i="3"/>
  <c r="J161" i="3"/>
  <c r="J162" i="3"/>
  <c r="J163" i="3"/>
  <c r="J164" i="3"/>
  <c r="J165" i="3"/>
  <c r="J166" i="3"/>
  <c r="J167" i="3"/>
  <c r="J168" i="3"/>
  <c r="J169" i="3"/>
  <c r="J170" i="3"/>
  <c r="J171" i="3"/>
  <c r="J172" i="3"/>
  <c r="J173" i="3"/>
  <c r="J174" i="3"/>
  <c r="J175" i="3"/>
  <c r="J176" i="3"/>
  <c r="J177" i="3"/>
  <c r="J178" i="3"/>
  <c r="J179" i="3"/>
  <c r="J180" i="3"/>
  <c r="J181" i="3"/>
  <c r="J182" i="3"/>
  <c r="J183" i="3"/>
  <c r="J184" i="3"/>
  <c r="J185" i="3"/>
  <c r="J186" i="3"/>
  <c r="J187" i="3"/>
  <c r="J188" i="3"/>
  <c r="J189" i="3"/>
  <c r="J190" i="3"/>
  <c r="J191" i="3"/>
  <c r="J192" i="3"/>
  <c r="J193" i="3"/>
  <c r="J194" i="3"/>
  <c r="J195" i="3"/>
  <c r="J196" i="3"/>
  <c r="J197" i="3"/>
  <c r="J198" i="3"/>
  <c r="J199" i="3"/>
  <c r="J200" i="3"/>
  <c r="J201" i="3"/>
  <c r="J202" i="3"/>
  <c r="J203" i="3"/>
  <c r="J204" i="3"/>
  <c r="J205" i="3"/>
  <c r="J206" i="3"/>
  <c r="J207" i="3"/>
  <c r="J208" i="3"/>
  <c r="J209" i="3"/>
  <c r="J210" i="3"/>
  <c r="J211" i="3"/>
  <c r="J212" i="3"/>
  <c r="J213" i="3"/>
  <c r="J214" i="3"/>
  <c r="J215" i="3"/>
  <c r="J216" i="3"/>
  <c r="B15" i="3" l="1"/>
  <c r="J19" i="3" l="1"/>
  <c r="J18" i="3"/>
</calcChain>
</file>

<file path=xl/sharedStrings.xml><?xml version="1.0" encoding="utf-8"?>
<sst xmlns="http://schemas.openxmlformats.org/spreadsheetml/2006/main" count="230" uniqueCount="224">
  <si>
    <t>ANDREWS ISD</t>
  </si>
  <si>
    <t>ARANSAS COUNTY ISD</t>
  </si>
  <si>
    <t>BANDERA ISD</t>
  </si>
  <si>
    <t>PAWNEE ISD</t>
  </si>
  <si>
    <t>ALAMO HEIGHTS ISD</t>
  </si>
  <si>
    <t>NORTH EAST ISD</t>
  </si>
  <si>
    <t>JOHNSON CITY ISD</t>
  </si>
  <si>
    <t>BLANCO ISD</t>
  </si>
  <si>
    <t>BORDEN COUNTY ISD</t>
  </si>
  <si>
    <t>IREDELL ISD</t>
  </si>
  <si>
    <t>BRAZOSPORT ISD</t>
  </si>
  <si>
    <t>SWEENY ISD</t>
  </si>
  <si>
    <t>COLLEGE STATION ISD</t>
  </si>
  <si>
    <t>BURNET CISD</t>
  </si>
  <si>
    <t>MARBLE FALLS ISD</t>
  </si>
  <si>
    <t>CALHOUN COUNTY ISD</t>
  </si>
  <si>
    <t>POINT ISABEL ISD</t>
  </si>
  <si>
    <t>BARBERS HILL ISD</t>
  </si>
  <si>
    <t>MIDWAY ISD</t>
  </si>
  <si>
    <t>WHITEFACE CISD</t>
  </si>
  <si>
    <t>PANTHER CREEK CISD</t>
  </si>
  <si>
    <t>ALLEN ISD</t>
  </si>
  <si>
    <t>FRISCO ISD</t>
  </si>
  <si>
    <t>MCKINNEY ISD</t>
  </si>
  <si>
    <t>PLANO ISD</t>
  </si>
  <si>
    <t>LOVEJOY ISD</t>
  </si>
  <si>
    <t>COLUMBUS ISD</t>
  </si>
  <si>
    <t>COMAL ISD</t>
  </si>
  <si>
    <t>LINDSAY ISD</t>
  </si>
  <si>
    <t>SIVELLS BEND ISD</t>
  </si>
  <si>
    <t>CRANE ISD</t>
  </si>
  <si>
    <t>CULBERSON COUNTY-ALLAMOORE ISD</t>
  </si>
  <si>
    <t>TEXLINE ISD</t>
  </si>
  <si>
    <t>CARROLLTON-FARMERS BRANCH ISD</t>
  </si>
  <si>
    <t>DALLAS ISD</t>
  </si>
  <si>
    <t>HIGHLAND PARK ISD</t>
  </si>
  <si>
    <t>RICHARDSON ISD</t>
  </si>
  <si>
    <t>SUNNYVALE ISD</t>
  </si>
  <si>
    <t>COPPELL ISD</t>
  </si>
  <si>
    <t>KLONDIKE ISD</t>
  </si>
  <si>
    <t>SANDS CISD</t>
  </si>
  <si>
    <t>LEWISVILLE ISD</t>
  </si>
  <si>
    <t>ARGYLE ISD</t>
  </si>
  <si>
    <t>NORTHWEST ISD</t>
  </si>
  <si>
    <t>NORDHEIM ISD</t>
  </si>
  <si>
    <t>YORKTOWN ISD</t>
  </si>
  <si>
    <t>WESTHOFF ISD</t>
  </si>
  <si>
    <t>CARRIZO SPRINGS CISD</t>
  </si>
  <si>
    <t>ROCKSPRINGS ISD</t>
  </si>
  <si>
    <t>NUECES CANYON CISD</t>
  </si>
  <si>
    <t>FAYETTEVILLE ISD</t>
  </si>
  <si>
    <t>ROUND TOP-CARMINE ISD</t>
  </si>
  <si>
    <t>CROWELL ISD</t>
  </si>
  <si>
    <t>STAFFORD MSD</t>
  </si>
  <si>
    <t>FAIRFIELD ISD</t>
  </si>
  <si>
    <t>DEW ISD</t>
  </si>
  <si>
    <t>LOOP ISD</t>
  </si>
  <si>
    <t>SEMINOLE ISD</t>
  </si>
  <si>
    <t>GALVESTON ISD</t>
  </si>
  <si>
    <t>TEXAS CITY ISD</t>
  </si>
  <si>
    <t>FREDERICKSBURG ISD</t>
  </si>
  <si>
    <t>HARPER ISD</t>
  </si>
  <si>
    <t>GLASSCOCK COUNTY ISD</t>
  </si>
  <si>
    <t>GRANDVIEW-HOPKINS ISD</t>
  </si>
  <si>
    <t>POTTSBORO ISD</t>
  </si>
  <si>
    <t>RICHARDS ISD</t>
  </si>
  <si>
    <t>ABERNATHY ISD</t>
  </si>
  <si>
    <t>PRINGLE-MORSE CISD</t>
  </si>
  <si>
    <t>DEER PARK ISD</t>
  </si>
  <si>
    <t>HOUSTON ISD</t>
  </si>
  <si>
    <t>LA PORTE ISD</t>
  </si>
  <si>
    <t>SPRING BRANCH ISD</t>
  </si>
  <si>
    <t>TOMBALL ISD</t>
  </si>
  <si>
    <t>KARNACK ISD</t>
  </si>
  <si>
    <t>CHANNING ISD</t>
  </si>
  <si>
    <t>PAINT CREEK ISD</t>
  </si>
  <si>
    <t>SAN MARCOS CISD</t>
  </si>
  <si>
    <t>DRIPPING SPRINGS ISD</t>
  </si>
  <si>
    <t>WIMBERLEY ISD</t>
  </si>
  <si>
    <t>CANADIAN ISD</t>
  </si>
  <si>
    <t>MALAKOFF ISD</t>
  </si>
  <si>
    <t>SUNDOWN ISD</t>
  </si>
  <si>
    <t>GRANBURY ISD</t>
  </si>
  <si>
    <t>FORSAN ISD</t>
  </si>
  <si>
    <t>PLEMONS-STINNETT-PHILLIPS CISD</t>
  </si>
  <si>
    <t>IRION COUNTY ISD</t>
  </si>
  <si>
    <t>PERRIN-WHITT CISD</t>
  </si>
  <si>
    <t>INDUSTRIAL ISD</t>
  </si>
  <si>
    <t>EVADALE ISD</t>
  </si>
  <si>
    <t>PORT ARTHUR ISD</t>
  </si>
  <si>
    <t>SABINE PASS ISD</t>
  </si>
  <si>
    <t>KARNES CITY ISD</t>
  </si>
  <si>
    <t>KENEDY ISD</t>
  </si>
  <si>
    <t>RUNGE ISD</t>
  </si>
  <si>
    <t>FALLS CITY ISD</t>
  </si>
  <si>
    <t>BOERNE ISD</t>
  </si>
  <si>
    <t>COMFORT ISD</t>
  </si>
  <si>
    <t>KENEDY COUNTY WIDE CSD</t>
  </si>
  <si>
    <t>JAYTON-GIRARD ISD</t>
  </si>
  <si>
    <t>HUNT ISD</t>
  </si>
  <si>
    <t>DIVIDE ISD</t>
  </si>
  <si>
    <t>GUTHRIE CSD</t>
  </si>
  <si>
    <t>CHISUM ISD</t>
  </si>
  <si>
    <t>SUDAN ISD</t>
  </si>
  <si>
    <t>COTULLA ISD</t>
  </si>
  <si>
    <t>MOULTON ISD</t>
  </si>
  <si>
    <t>SHINER ISD</t>
  </si>
  <si>
    <t>EZZELL ISD</t>
  </si>
  <si>
    <t>LEON ISD</t>
  </si>
  <si>
    <t>DEVERS ISD</t>
  </si>
  <si>
    <t>GROESBECK ISD</t>
  </si>
  <si>
    <t>FOLLETT ISD</t>
  </si>
  <si>
    <t>HIGGINS ISD</t>
  </si>
  <si>
    <t>THREE RIVERS ISD</t>
  </si>
  <si>
    <t>LLANO ISD</t>
  </si>
  <si>
    <t>STANTON ISD</t>
  </si>
  <si>
    <t>GRADY ISD</t>
  </si>
  <si>
    <t>TIDEHAVEN ISD</t>
  </si>
  <si>
    <t>MATAGORDA ISD</t>
  </si>
  <si>
    <t>PALACIOS ISD</t>
  </si>
  <si>
    <t>MCMULLEN COUNTY ISD</t>
  </si>
  <si>
    <t>MIDLAND ISD</t>
  </si>
  <si>
    <t>GREENWOOD ISD</t>
  </si>
  <si>
    <t>LORAINE ISD</t>
  </si>
  <si>
    <t>WESTBROOK ISD</t>
  </si>
  <si>
    <t>FORESTBURG ISD</t>
  </si>
  <si>
    <t>MONTGOMERY ISD</t>
  </si>
  <si>
    <t>DEWEYVILLE ISD</t>
  </si>
  <si>
    <t>BLACKWELL CISD</t>
  </si>
  <si>
    <t>HIGHLAND ISD</t>
  </si>
  <si>
    <t>PORT ARANSAS ISD</t>
  </si>
  <si>
    <t>TULOSO-MIDWAY ISD</t>
  </si>
  <si>
    <t>WEST ORANGE-COVE CISD</t>
  </si>
  <si>
    <t>GORDON ISD</t>
  </si>
  <si>
    <t>GRAFORD ISD</t>
  </si>
  <si>
    <t>PALO PINTO ISD</t>
  </si>
  <si>
    <t>CARTHAGE ISD</t>
  </si>
  <si>
    <t>ALEDO ISD</t>
  </si>
  <si>
    <t>GARNER ISD</t>
  </si>
  <si>
    <t>BUENA VISTA ISD</t>
  </si>
  <si>
    <t>FORT STOCKTON ISD</t>
  </si>
  <si>
    <t>IRAAN-SHEFFIELD ISD</t>
  </si>
  <si>
    <t>BUSHLAND ISD</t>
  </si>
  <si>
    <t>REAGAN COUNTY ISD</t>
  </si>
  <si>
    <t>LEAKEY ISD</t>
  </si>
  <si>
    <t>PECOS-BARSTOW-TOYAH ISD</t>
  </si>
  <si>
    <t>AUSTWELL-TIVOLI ISD</t>
  </si>
  <si>
    <t>MIAMI ISD</t>
  </si>
  <si>
    <t>FRANKLIN ISD</t>
  </si>
  <si>
    <t>ROCKWALL ISD</t>
  </si>
  <si>
    <t>COLDSPRING-OAKHURST CISD</t>
  </si>
  <si>
    <t>INGLESIDE ISD</t>
  </si>
  <si>
    <t>SNYDER ISD</t>
  </si>
  <si>
    <t>STRATFORD ISD</t>
  </si>
  <si>
    <t>GLEN ROSE ISD</t>
  </si>
  <si>
    <t>STERLING CITY ISD</t>
  </si>
  <si>
    <t>GRAPEVINE-COLLEYVILLE ISD</t>
  </si>
  <si>
    <t>CARROLL ISD</t>
  </si>
  <si>
    <t>TERRELL COUNTY ISD</t>
  </si>
  <si>
    <t>THROCKMORTON ISD</t>
  </si>
  <si>
    <t>AUSTIN ISD</t>
  </si>
  <si>
    <t>EANES ISD</t>
  </si>
  <si>
    <t>LAGO VISTA ISD</t>
  </si>
  <si>
    <t>LAKE TRAVIS ISD</t>
  </si>
  <si>
    <t>MCCAMEY ISD</t>
  </si>
  <si>
    <t>RANKIN ISD</t>
  </si>
  <si>
    <t>UTOPIA ISD</t>
  </si>
  <si>
    <t>COMSTOCK ISD</t>
  </si>
  <si>
    <t>NURSERY ISD</t>
  </si>
  <si>
    <t>MONAHANS-WICKETT-PYOTE ISD</t>
  </si>
  <si>
    <t>BURTON ISD</t>
  </si>
  <si>
    <t>WEBB CISD</t>
  </si>
  <si>
    <t>KELTON ISD</t>
  </si>
  <si>
    <t>FORT ELLIOTT CISD</t>
  </si>
  <si>
    <t>GEORGETOWN ISD</t>
  </si>
  <si>
    <t>ROUND ROCK ISD</t>
  </si>
  <si>
    <t>LEANDER ISD</t>
  </si>
  <si>
    <t>WINK-LOVING ISD</t>
  </si>
  <si>
    <t>BRIDGEPORT ISD</t>
  </si>
  <si>
    <t>CHICO ISD</t>
  </si>
  <si>
    <t>DECATUR ISD</t>
  </si>
  <si>
    <t>SLIDELL ISD</t>
  </si>
  <si>
    <t>HAWKINS ISD</t>
  </si>
  <si>
    <t>DENVER CITY ISD</t>
  </si>
  <si>
    <t>PLAINS ISD</t>
  </si>
  <si>
    <t>CDN</t>
  </si>
  <si>
    <t>District Name</t>
  </si>
  <si>
    <t>Important Notes:</t>
  </si>
  <si>
    <t>COUNT:</t>
  </si>
  <si>
    <t>BELLEVUE ISD</t>
  </si>
  <si>
    <t>PETTUS ISD</t>
  </si>
  <si>
    <t>DILLEY ISD</t>
  </si>
  <si>
    <t>SIERRA BLANCA ISD</t>
  </si>
  <si>
    <t>FT DAVIS ISD</t>
  </si>
  <si>
    <t>MARFA ISD</t>
  </si>
  <si>
    <t>SABINAL ISD</t>
  </si>
  <si>
    <t xml:space="preserve"> </t>
  </si>
  <si>
    <t>CROCKETT COUNTY CONSOLIDATED CSD</t>
  </si>
  <si>
    <t>DALHART ISD</t>
  </si>
  <si>
    <t>WHARTON ISD</t>
  </si>
  <si>
    <t>BROADDUS ISD</t>
  </si>
  <si>
    <t>Excess Local Revenue Level in Excess of Entitlement</t>
  </si>
  <si>
    <t>School Year 2019–2020</t>
  </si>
  <si>
    <t>Excess Local Revenue Status Notification List</t>
  </si>
  <si>
    <t>Compiled on  07-02-2019</t>
  </si>
  <si>
    <t>ROBERT LEE ISD</t>
  </si>
  <si>
    <t>PRIDDY ISD</t>
  </si>
  <si>
    <t>Estimated 2019-2020 Chapter 48 WADA</t>
  </si>
  <si>
    <t>Estimated 2019 State Certified District Property Value (DPV)</t>
  </si>
  <si>
    <t>Estimated Chapter 48 Local Yield Per Penny Per WADA</t>
  </si>
  <si>
    <t>2. The following list shows all school districts that were officially notified in July (see note 1), as established in TEC, §48.269, this determination is based on estimates of enrollment for school year 2019–2020 and estimated property values for tax year 2019. Because the agency does not yet have final state certified property values for tax year 2019, the agency is using 2018 state certified property values increased by 5.76%, in accordance with the 2020–2021 General Appropriations Act, as a proxy for tax year 2019.</t>
  </si>
  <si>
    <t xml:space="preserve">3. Districts appearing on this list do not necessarily owe recapture. A list of the recapture paid by districts from 1994–2019 is available on the Excess Local web page at https://tea.texas.gov/Finance_and_Grants/State_Funding/Excess_Local_Revenue//. </t>
  </si>
  <si>
    <t>Estimated Tier One Entitlement</t>
  </si>
  <si>
    <t>Estimated ASF Allotment</t>
  </si>
  <si>
    <t>Estimated TIER One Tax Rate</t>
  </si>
  <si>
    <t>Estimated Local Fund Assignment</t>
  </si>
  <si>
    <t>Estimated Tier One Excess Revenue</t>
  </si>
  <si>
    <t>Estimated Compressed M&amp;O Tax Collections</t>
  </si>
  <si>
    <t>Estimated Excess Revenue after Adjustment for M&amp;O Collections</t>
  </si>
  <si>
    <t>Estimated Tier Two Level Two Entitlement</t>
  </si>
  <si>
    <t>Estimated Tier Two Level Two Local Revenue</t>
  </si>
  <si>
    <t>Estimated Tier Two Level Two Excess Revenue</t>
  </si>
  <si>
    <t>1. Annually in July the TEA provides notification to district's with tier one local share under TEC, §48.256 that will exceed the district's entitlement under TEC, §48.266(a)(1) less the district's distribution from the state available school fund, and/or that the district's tier one local share described by TEC, §48.266(a)(5)(B) will exceed the amount described by TEC, §48.202(a-1)(2) for school year 2019-2020.</t>
  </si>
  <si>
    <t xml:space="preserve"> Tier Two Guaranteed Yield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</si>
</sst>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0.000"/>
    <numFmt numFmtId="166" formatCode="000000"/>
    <numFmt numFmtId="167" formatCode="&quot;$&quot;#,##0"/>
    <numFmt numFmtId="168" formatCode="&quot;$&quot;#,##0.00"/>
  </numFmts>
  <fonts count="10" x14ac:knownFonts="1">
    <font>
      <sz val="10"/>
      <name val="MS Sans Serif"/>
      <family val="2"/>
    </font>
    <font>
      <sz val="18"/>
      <name val="Calibri"/>
      <family val="2"/>
      <scheme val="minor"/>
    </font>
    <font>
      <sz val="12"/>
      <name val="Calibri"/>
      <family val="2"/>
      <scheme val="minor"/>
    </font>
    <font>
      <sz val="16"/>
      <name val="Calibri"/>
      <family val="2"/>
      <scheme val="minor"/>
    </font>
    <font>
      <b/>
      <sz val="16"/>
      <name val="Calibri"/>
      <family val="2"/>
      <scheme val="minor"/>
    </font>
    <font>
      <u/>
      <sz val="12"/>
      <name val="Calibri"/>
      <family val="2"/>
      <scheme val="minor"/>
    </font>
    <font>
      <i/>
      <sz val="10"/>
      <name val="Calibri"/>
      <family val="2"/>
      <scheme val="minor"/>
    </font>
    <font>
      <sz val="10"/>
      <name val="Calibri"/>
      <family val="2"/>
      <scheme val="minor"/>
    </font>
    <font>
      <sz val="11"/>
      <name val="Calibri"/>
      <family val="2"/>
      <scheme val="minor"/>
    </font>
    <font>
      <sz val="11"/>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2" tint="-9.9978637043366805E-2"/>
        <bgColor indexed="64"/>
      </patternFill>
    </fill>
  </fills>
  <borders count="1">
    <border>
      <left/>
      <right/>
      <top/>
      <bottom/>
      <diagonal/>
    </border>
  </borders>
  <cellStyleXfs count="1">
    <xf numFmtId="0" fontId="0" fillId="0" borderId="0"/>
  </cellStyleXfs>
  <cellXfs count="71">
    <xf numFmtId="0" fontId="0" fillId="0" borderId="0" xfId="0"/>
    <xf numFmtId="0" fontId="2" fillId="0" borderId="0" xfId="0" applyFont="1" applyFill="1"/>
    <xf numFmtId="0" fontId="8" fillId="0" borderId="0" xfId="0" applyFont="1" applyFill="1"/>
    <xf numFmtId="0" fontId="8" fillId="0" borderId="0" xfId="0" applyFont="1"/>
    <xf numFmtId="164" fontId="8" fillId="0" borderId="0" xfId="0" applyNumberFormat="1" applyFont="1"/>
    <xf numFmtId="165" fontId="8" fillId="0" borderId="0" xfId="0" applyNumberFormat="1" applyFont="1"/>
    <xf numFmtId="167" fontId="8" fillId="0" borderId="0" xfId="0" applyNumberFormat="1" applyFont="1"/>
    <xf numFmtId="164" fontId="2" fillId="0" borderId="0" xfId="0" applyNumberFormat="1" applyFont="1" applyFill="1"/>
    <xf numFmtId="0" fontId="8" fillId="0" borderId="0" xfId="0" applyFont="1" applyFill="1" applyBorder="1"/>
    <xf numFmtId="164" fontId="8" fillId="0" borderId="0" xfId="0" applyNumberFormat="1" applyFont="1" applyFill="1" applyBorder="1"/>
    <xf numFmtId="166" fontId="5" fillId="0" borderId="0" xfId="0" applyNumberFormat="1" applyFont="1" applyFill="1" applyBorder="1" applyAlignment="1">
      <alignment horizontal="left"/>
    </xf>
    <xf numFmtId="0" fontId="2" fillId="0" borderId="0" xfId="0" applyFont="1" applyFill="1" applyBorder="1" applyAlignment="1">
      <alignment horizontal="center"/>
    </xf>
    <xf numFmtId="166" fontId="2" fillId="0" borderId="0" xfId="0" applyNumberFormat="1" applyFont="1" applyFill="1" applyBorder="1" applyAlignment="1">
      <alignment horizontal="left" vertical="center"/>
    </xf>
    <xf numFmtId="0" fontId="2" fillId="0" borderId="0" xfId="0" applyFont="1" applyFill="1" applyBorder="1" applyAlignment="1">
      <alignment horizontal="left" vertical="center"/>
    </xf>
    <xf numFmtId="166" fontId="2" fillId="0" borderId="0" xfId="0" applyNumberFormat="1" applyFont="1" applyFill="1" applyBorder="1" applyAlignment="1">
      <alignment horizontal="left" vertical="center" wrapText="1"/>
    </xf>
    <xf numFmtId="0" fontId="7" fillId="0" borderId="0" xfId="0" applyFont="1" applyFill="1" applyBorder="1"/>
    <xf numFmtId="164" fontId="7" fillId="0" borderId="0" xfId="0" applyNumberFormat="1" applyFont="1" applyFill="1" applyBorder="1"/>
    <xf numFmtId="0" fontId="7" fillId="0" borderId="0" xfId="0" applyFont="1" applyFill="1" applyBorder="1" applyAlignment="1">
      <alignment horizontal="left"/>
    </xf>
    <xf numFmtId="14" fontId="7" fillId="0" borderId="0" xfId="0" applyNumberFormat="1" applyFont="1" applyFill="1" applyBorder="1"/>
    <xf numFmtId="0" fontId="2" fillId="0" borderId="0" xfId="0" applyFont="1" applyFill="1" applyBorder="1" applyAlignment="1">
      <alignment horizontal="left" vertical="center" wrapText="1"/>
    </xf>
    <xf numFmtId="0" fontId="7" fillId="0" borderId="0" xfId="0" applyFont="1"/>
    <xf numFmtId="164" fontId="7" fillId="0" borderId="0" xfId="0" applyNumberFormat="1" applyFont="1"/>
    <xf numFmtId="165" fontId="7" fillId="0" borderId="0" xfId="0" applyNumberFormat="1" applyFont="1"/>
    <xf numFmtId="167" fontId="7" fillId="0" borderId="0" xfId="0" applyNumberFormat="1" applyFont="1"/>
    <xf numFmtId="0" fontId="2" fillId="0" borderId="0" xfId="0" applyFont="1" applyFill="1" applyBorder="1" applyAlignment="1">
      <alignment horizontal="left" vertical="center" wrapText="1"/>
    </xf>
    <xf numFmtId="0" fontId="9" fillId="0" borderId="0" xfId="0" applyFont="1"/>
    <xf numFmtId="168" fontId="2" fillId="0" borderId="0" xfId="0" applyNumberFormat="1" applyFont="1" applyFill="1"/>
    <xf numFmtId="168" fontId="9" fillId="0" borderId="0" xfId="0" applyNumberFormat="1" applyFont="1"/>
    <xf numFmtId="168" fontId="8" fillId="0" borderId="0" xfId="0" applyNumberFormat="1" applyFont="1" applyFill="1"/>
    <xf numFmtId="167" fontId="9" fillId="0" borderId="0" xfId="0" applyNumberFormat="1" applyFont="1"/>
    <xf numFmtId="167" fontId="2" fillId="0" borderId="0" xfId="0" applyNumberFormat="1" applyFont="1" applyFill="1" applyBorder="1" applyAlignment="1">
      <alignment horizontal="center"/>
    </xf>
    <xf numFmtId="167" fontId="2" fillId="0" borderId="0" xfId="0" applyNumberFormat="1" applyFont="1" applyFill="1" applyBorder="1" applyAlignment="1">
      <alignment horizontal="left" vertical="center"/>
    </xf>
    <xf numFmtId="167" fontId="2" fillId="0" borderId="0" xfId="0" applyNumberFormat="1" applyFont="1" applyFill="1" applyBorder="1" applyAlignment="1">
      <alignment horizontal="left" vertical="center" wrapText="1"/>
    </xf>
    <xf numFmtId="167" fontId="7" fillId="0" borderId="0" xfId="0" applyNumberFormat="1" applyFont="1" applyFill="1" applyBorder="1"/>
    <xf numFmtId="167" fontId="8" fillId="0" borderId="0" xfId="0" applyNumberFormat="1" applyFont="1" applyFill="1" applyBorder="1"/>
    <xf numFmtId="167" fontId="2" fillId="0" borderId="0" xfId="0" applyNumberFormat="1" applyFont="1" applyFill="1"/>
    <xf numFmtId="164" fontId="2" fillId="0" borderId="0" xfId="0" applyNumberFormat="1" applyFont="1" applyFill="1" applyBorder="1" applyAlignment="1">
      <alignment horizontal="center"/>
    </xf>
    <xf numFmtId="164" fontId="2" fillId="0" borderId="0" xfId="0" applyNumberFormat="1" applyFont="1" applyFill="1" applyBorder="1" applyAlignment="1">
      <alignment horizontal="left" vertical="center"/>
    </xf>
    <xf numFmtId="164" fontId="2" fillId="0" borderId="0" xfId="0" applyNumberFormat="1" applyFont="1" applyFill="1" applyBorder="1" applyAlignment="1">
      <alignment horizontal="left" vertical="center" wrapText="1"/>
    </xf>
    <xf numFmtId="164" fontId="9" fillId="0" borderId="0" xfId="0" applyNumberFormat="1" applyFont="1"/>
    <xf numFmtId="168" fontId="2" fillId="0" borderId="0" xfId="0" applyNumberFormat="1" applyFont="1" applyFill="1" applyBorder="1" applyAlignment="1">
      <alignment horizontal="center"/>
    </xf>
    <xf numFmtId="168" fontId="2" fillId="0" borderId="0" xfId="0" applyNumberFormat="1" applyFont="1" applyFill="1" applyBorder="1" applyAlignment="1">
      <alignment horizontal="left" vertical="center"/>
    </xf>
    <xf numFmtId="168" fontId="2" fillId="0" borderId="0" xfId="0" applyNumberFormat="1" applyFont="1" applyFill="1" applyBorder="1" applyAlignment="1">
      <alignment horizontal="left" vertical="center" wrapText="1"/>
    </xf>
    <xf numFmtId="168" fontId="7" fillId="0" borderId="0" xfId="0" applyNumberFormat="1" applyFont="1" applyFill="1" applyBorder="1"/>
    <xf numFmtId="168" fontId="8" fillId="0" borderId="0" xfId="0" applyNumberFormat="1" applyFont="1" applyFill="1" applyBorder="1"/>
    <xf numFmtId="168" fontId="7" fillId="0" borderId="0" xfId="0" applyNumberFormat="1" applyFont="1"/>
    <xf numFmtId="168" fontId="8" fillId="0" borderId="0" xfId="0" applyNumberFormat="1" applyFont="1"/>
    <xf numFmtId="167" fontId="7" fillId="0" borderId="0" xfId="0" applyNumberFormat="1" applyFont="1" applyProtection="1">
      <protection locked="0"/>
    </xf>
    <xf numFmtId="167" fontId="8" fillId="0" borderId="0" xfId="0" applyNumberFormat="1" applyFont="1" applyFill="1"/>
    <xf numFmtId="0" fontId="8" fillId="3" borderId="0" xfId="0" applyFont="1" applyFill="1" applyAlignment="1">
      <alignment horizontal="center" wrapText="1"/>
    </xf>
    <xf numFmtId="0" fontId="2" fillId="0" borderId="0" xfId="0" applyFont="1" applyFill="1" applyBorder="1" applyAlignment="1">
      <alignment horizontal="left" vertical="center" wrapText="1"/>
    </xf>
    <xf numFmtId="167" fontId="8" fillId="3" borderId="0" xfId="0" applyNumberFormat="1" applyFont="1" applyFill="1" applyAlignment="1">
      <alignment horizontal="center" wrapText="1"/>
    </xf>
    <xf numFmtId="168" fontId="8" fillId="3" borderId="0" xfId="0" applyNumberFormat="1" applyFont="1" applyFill="1" applyAlignment="1">
      <alignment horizontal="center" wrapText="1"/>
    </xf>
    <xf numFmtId="164" fontId="8" fillId="3" borderId="0" xfId="0" applyNumberFormat="1" applyFont="1" applyFill="1" applyAlignment="1">
      <alignment horizontal="center" wrapText="1"/>
    </xf>
    <xf numFmtId="0" fontId="8" fillId="0" borderId="0" xfId="0" applyFont="1" applyAlignment="1"/>
    <xf numFmtId="0" fontId="8" fillId="3" borderId="0" xfId="0" applyFont="1" applyFill="1" applyAlignment="1">
      <alignment horizontal="left" wrapText="1"/>
    </xf>
    <xf numFmtId="166" fontId="6" fillId="0" borderId="0" xfId="0" applyNumberFormat="1" applyFont="1" applyFill="1" applyBorder="1" applyAlignment="1">
      <alignment horizontal="left"/>
    </xf>
    <xf numFmtId="166" fontId="7" fillId="0" borderId="0" xfId="0" applyNumberFormat="1" applyFont="1" applyFill="1" applyBorder="1" applyAlignment="1">
      <alignment horizontal="left"/>
    </xf>
    <xf numFmtId="166" fontId="8" fillId="0" borderId="0" xfId="0" applyNumberFormat="1" applyFont="1" applyFill="1" applyBorder="1" applyAlignment="1">
      <alignment horizontal="left"/>
    </xf>
    <xf numFmtId="166" fontId="8" fillId="3" borderId="0" xfId="0" applyNumberFormat="1" applyFont="1" applyFill="1" applyAlignment="1">
      <alignment horizontal="left" wrapText="1"/>
    </xf>
    <xf numFmtId="166" fontId="9" fillId="0" borderId="0" xfId="0" applyNumberFormat="1" applyFont="1" applyAlignment="1">
      <alignment horizontal="left"/>
    </xf>
    <xf numFmtId="166" fontId="7" fillId="0" borderId="0" xfId="0" applyNumberFormat="1" applyFont="1" applyAlignment="1">
      <alignment horizontal="left"/>
    </xf>
    <xf numFmtId="166" fontId="8" fillId="0" borderId="0" xfId="0" applyNumberFormat="1" applyFont="1" applyAlignment="1">
      <alignment horizontal="left"/>
    </xf>
    <xf numFmtId="166" fontId="2" fillId="0" borderId="0" xfId="0" applyNumberFormat="1" applyFont="1" applyFill="1" applyAlignment="1">
      <alignment horizontal="left"/>
    </xf>
    <xf numFmtId="0" fontId="2" fillId="0" borderId="0" xfId="0" applyFont="1" applyFill="1" applyBorder="1" applyAlignment="1">
      <alignment horizontal="left" vertical="top" wrapText="1"/>
    </xf>
    <xf numFmtId="0" fontId="0" fillId="0" borderId="0" xfId="0" applyAlignment="1">
      <alignment horizontal="left" vertical="top" wrapText="1"/>
    </xf>
    <xf numFmtId="0" fontId="2" fillId="0" borderId="0" xfId="0" applyFont="1" applyAlignment="1">
      <alignment horizontal="left" vertical="top" wrapText="1"/>
    </xf>
    <xf numFmtId="0" fontId="2" fillId="0" borderId="0" xfId="0" applyFont="1" applyFill="1" applyBorder="1" applyAlignment="1">
      <alignment horizontal="left" vertical="top"/>
    </xf>
    <xf numFmtId="0" fontId="1" fillId="2" borderId="0" xfId="0" applyFont="1" applyFill="1" applyAlignment="1">
      <alignment horizontal="center"/>
    </xf>
    <xf numFmtId="0" fontId="3" fillId="0" borderId="0" xfId="0" applyFont="1" applyFill="1" applyBorder="1" applyAlignment="1">
      <alignment horizontal="center"/>
    </xf>
    <xf numFmtId="0" fontId="4" fillId="0" borderId="0" xfId="0"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64"/>
  <sheetViews>
    <sheetView tabSelected="1" zoomScale="55" zoomScaleNormal="55" workbookViewId="0">
      <pane ySplit="17" topLeftCell="A18" activePane="bottomLeft" state="frozen"/>
      <selection pane="bottomLeft" activeCell="A15" sqref="A15"/>
    </sheetView>
  </sheetViews>
  <sheetFormatPr defaultColWidth="9.140625" defaultRowHeight="15.75" x14ac:dyDescent="0.25"/>
  <cols>
    <col min="1" max="1" width="9.140625" style="63" customWidth="1"/>
    <col min="2" max="2" width="43" style="1" bestFit="1" customWidth="1"/>
    <col min="3" max="3" width="17" style="7" bestFit="1" customWidth="1"/>
    <col min="4" max="4" width="14" style="7" customWidth="1"/>
    <col min="5" max="5" width="21.7109375" style="35" customWidth="1"/>
    <col min="6" max="6" width="13.5703125" style="35" customWidth="1"/>
    <col min="7" max="7" width="15.42578125" style="35" customWidth="1"/>
    <col min="8" max="8" width="17.140625" style="7" customWidth="1"/>
    <col min="9" max="9" width="17.85546875" style="35" customWidth="1"/>
    <col min="10" max="10" width="19.140625" style="35" customWidth="1"/>
    <col min="11" max="11" width="15.140625" style="35" customWidth="1"/>
    <col min="12" max="12" width="16.7109375" style="26" customWidth="1"/>
    <col min="13" max="13" width="16.28515625" style="35" customWidth="1"/>
    <col min="14" max="14" width="13.85546875" style="35" customWidth="1"/>
    <col min="15" max="15" width="15.85546875" style="35" customWidth="1"/>
    <col min="16" max="16" width="21.85546875" style="26" customWidth="1"/>
    <col min="17" max="16384" width="9.140625" style="1"/>
  </cols>
  <sheetData>
    <row r="1" spans="1:16" ht="23.25" x14ac:dyDescent="0.35">
      <c r="A1" s="68" t="s">
        <v>201</v>
      </c>
      <c r="B1" s="68"/>
      <c r="C1" s="68"/>
      <c r="D1" s="68"/>
      <c r="E1" s="68"/>
      <c r="F1" s="68"/>
      <c r="G1" s="68"/>
      <c r="H1" s="68"/>
      <c r="I1" s="68"/>
      <c r="J1" s="68"/>
      <c r="K1" s="68"/>
      <c r="L1" s="68"/>
      <c r="M1" s="68"/>
      <c r="N1" s="68"/>
      <c r="O1" s="68"/>
      <c r="P1" s="68"/>
    </row>
    <row r="2" spans="1:16" ht="21" x14ac:dyDescent="0.35">
      <c r="A2" s="69" t="s">
        <v>202</v>
      </c>
      <c r="B2" s="69"/>
      <c r="C2" s="69"/>
      <c r="D2" s="69"/>
      <c r="E2" s="69"/>
      <c r="F2" s="69"/>
      <c r="G2" s="69"/>
      <c r="H2" s="69"/>
      <c r="I2" s="69"/>
      <c r="J2" s="69"/>
      <c r="K2" s="69"/>
      <c r="L2" s="69"/>
      <c r="M2" s="69"/>
      <c r="N2" s="69"/>
      <c r="O2" s="69"/>
      <c r="P2" s="69"/>
    </row>
    <row r="3" spans="1:16" ht="21" x14ac:dyDescent="0.35">
      <c r="A3" s="70" t="s">
        <v>203</v>
      </c>
      <c r="B3" s="70"/>
      <c r="C3" s="70"/>
      <c r="D3" s="70"/>
      <c r="E3" s="70"/>
      <c r="F3" s="70"/>
      <c r="G3" s="70"/>
      <c r="H3" s="70"/>
      <c r="I3" s="70"/>
      <c r="J3" s="70"/>
      <c r="K3" s="70"/>
      <c r="L3" s="70"/>
      <c r="M3" s="70"/>
      <c r="N3" s="70"/>
      <c r="O3" s="70"/>
      <c r="P3" s="70"/>
    </row>
    <row r="4" spans="1:16" x14ac:dyDescent="0.25">
      <c r="A4" s="10" t="s">
        <v>187</v>
      </c>
      <c r="B4" s="11"/>
      <c r="C4" s="11" t="s">
        <v>196</v>
      </c>
      <c r="D4" s="11"/>
      <c r="E4" s="30"/>
      <c r="F4" s="30"/>
      <c r="G4" s="30"/>
      <c r="H4" s="36"/>
      <c r="I4" s="30"/>
      <c r="J4" s="30"/>
      <c r="K4" s="30"/>
      <c r="L4" s="40"/>
      <c r="M4" s="30"/>
    </row>
    <row r="5" spans="1:16" ht="15.6" customHeight="1" x14ac:dyDescent="0.25">
      <c r="A5" s="12" t="s">
        <v>196</v>
      </c>
      <c r="B5" s="13"/>
      <c r="C5" s="13"/>
      <c r="D5" s="13"/>
      <c r="E5" s="31"/>
      <c r="F5" s="31"/>
      <c r="G5" s="31"/>
      <c r="H5" s="37"/>
      <c r="I5" s="31"/>
      <c r="J5" s="31"/>
      <c r="K5" s="31"/>
      <c r="L5" s="41"/>
      <c r="M5" s="31"/>
    </row>
    <row r="6" spans="1:16" ht="15.6" customHeight="1" x14ac:dyDescent="0.25">
      <c r="A6" s="64" t="s">
        <v>222</v>
      </c>
      <c r="B6" s="64"/>
      <c r="C6" s="64"/>
      <c r="D6" s="64"/>
      <c r="E6" s="64"/>
      <c r="F6" s="64"/>
      <c r="G6" s="64"/>
      <c r="H6" s="64"/>
      <c r="I6" s="64"/>
      <c r="J6" s="64"/>
      <c r="K6" s="64"/>
      <c r="L6" s="64"/>
      <c r="M6" s="64"/>
      <c r="N6" s="65"/>
      <c r="O6" s="65"/>
      <c r="P6" s="65"/>
    </row>
    <row r="7" spans="1:16" x14ac:dyDescent="0.25">
      <c r="A7" s="64"/>
      <c r="B7" s="64"/>
      <c r="C7" s="64"/>
      <c r="D7" s="64"/>
      <c r="E7" s="64"/>
      <c r="F7" s="64"/>
      <c r="G7" s="64"/>
      <c r="H7" s="64"/>
      <c r="I7" s="64"/>
      <c r="J7" s="64"/>
      <c r="K7" s="64"/>
      <c r="L7" s="64"/>
      <c r="M7" s="64"/>
      <c r="N7" s="65"/>
      <c r="O7" s="65"/>
      <c r="P7" s="65"/>
    </row>
    <row r="8" spans="1:16" x14ac:dyDescent="0.25">
      <c r="A8" s="14"/>
      <c r="B8" s="19"/>
      <c r="C8" s="19"/>
      <c r="D8" s="19"/>
      <c r="E8" s="32"/>
      <c r="F8" s="32"/>
      <c r="G8" s="32"/>
      <c r="H8" s="38"/>
      <c r="I8" s="32"/>
      <c r="J8" s="32"/>
      <c r="K8" s="32"/>
      <c r="L8" s="42"/>
      <c r="M8" s="32"/>
    </row>
    <row r="9" spans="1:16" ht="15.6" customHeight="1" x14ac:dyDescent="0.25">
      <c r="A9" s="66" t="s">
        <v>210</v>
      </c>
      <c r="B9" s="66"/>
      <c r="C9" s="66"/>
      <c r="D9" s="66"/>
      <c r="E9" s="66"/>
      <c r="F9" s="66"/>
      <c r="G9" s="66"/>
      <c r="H9" s="66"/>
      <c r="I9" s="66"/>
      <c r="J9" s="66"/>
      <c r="K9" s="66"/>
      <c r="L9" s="66"/>
      <c r="M9" s="66"/>
      <c r="N9" s="66"/>
      <c r="O9" s="66"/>
      <c r="P9" s="66"/>
    </row>
    <row r="10" spans="1:16" x14ac:dyDescent="0.25">
      <c r="A10" s="66"/>
      <c r="B10" s="66"/>
      <c r="C10" s="66"/>
      <c r="D10" s="66"/>
      <c r="E10" s="66"/>
      <c r="F10" s="66"/>
      <c r="G10" s="66"/>
      <c r="H10" s="66"/>
      <c r="I10" s="66"/>
      <c r="J10" s="66"/>
      <c r="K10" s="66"/>
      <c r="L10" s="66"/>
      <c r="M10" s="66"/>
      <c r="N10" s="66"/>
      <c r="O10" s="66"/>
      <c r="P10" s="66"/>
    </row>
    <row r="11" spans="1:16" x14ac:dyDescent="0.25">
      <c r="A11" s="14"/>
      <c r="B11" s="19"/>
      <c r="C11" s="19"/>
      <c r="D11" s="19"/>
      <c r="E11" s="32"/>
      <c r="F11" s="32"/>
      <c r="G11" s="32"/>
      <c r="H11" s="38"/>
      <c r="I11" s="32"/>
      <c r="J11" s="32"/>
      <c r="K11" s="32"/>
      <c r="L11" s="42"/>
      <c r="M11" s="32"/>
    </row>
    <row r="12" spans="1:16" ht="15.6" customHeight="1" x14ac:dyDescent="0.25">
      <c r="A12" s="67" t="s">
        <v>211</v>
      </c>
      <c r="B12" s="67"/>
      <c r="C12" s="67"/>
      <c r="D12" s="67"/>
      <c r="E12" s="67"/>
      <c r="F12" s="67"/>
      <c r="G12" s="67"/>
      <c r="H12" s="67"/>
      <c r="I12" s="67"/>
      <c r="J12" s="67"/>
      <c r="K12" s="67"/>
      <c r="L12" s="67"/>
      <c r="M12" s="67"/>
      <c r="N12" s="67"/>
      <c r="O12" s="67"/>
      <c r="P12" s="67"/>
    </row>
    <row r="13" spans="1:16" x14ac:dyDescent="0.25">
      <c r="A13" s="50"/>
      <c r="B13" s="24"/>
      <c r="C13" s="24"/>
      <c r="D13" s="24"/>
      <c r="E13" s="24"/>
      <c r="F13" s="24"/>
      <c r="G13" s="50"/>
      <c r="H13" s="24"/>
      <c r="I13" s="24"/>
      <c r="J13" s="24"/>
      <c r="K13" s="24"/>
      <c r="L13" s="24"/>
      <c r="M13" s="24"/>
    </row>
    <row r="14" spans="1:16" x14ac:dyDescent="0.25">
      <c r="A14" s="56" t="s">
        <v>204</v>
      </c>
      <c r="B14" s="18"/>
      <c r="C14" s="15"/>
      <c r="D14" s="15"/>
      <c r="E14" s="33"/>
      <c r="F14" s="33"/>
      <c r="G14" s="33"/>
      <c r="H14" s="16"/>
      <c r="I14" s="33"/>
      <c r="J14" s="33"/>
      <c r="K14" s="33"/>
      <c r="L14" s="43"/>
      <c r="M14" s="33"/>
    </row>
    <row r="15" spans="1:16" x14ac:dyDescent="0.25">
      <c r="A15" s="57" t="s">
        <v>188</v>
      </c>
      <c r="B15" s="17">
        <f>COUNT(A18:A431)</f>
        <v>199</v>
      </c>
      <c r="C15" s="15"/>
      <c r="D15" s="15"/>
      <c r="E15" s="33"/>
      <c r="F15" s="33"/>
      <c r="G15" s="33"/>
      <c r="H15" s="16"/>
      <c r="I15" s="33"/>
      <c r="J15" s="33"/>
      <c r="K15" s="33"/>
      <c r="L15" s="43"/>
      <c r="M15" s="33"/>
    </row>
    <row r="16" spans="1:16" x14ac:dyDescent="0.25">
      <c r="A16" s="58"/>
      <c r="B16" s="8"/>
      <c r="C16" s="9"/>
      <c r="D16" s="9"/>
      <c r="E16" s="34"/>
      <c r="F16" s="34"/>
      <c r="G16" s="34"/>
      <c r="H16" s="9"/>
      <c r="I16" s="34"/>
      <c r="J16" s="34"/>
      <c r="K16" s="34"/>
      <c r="L16" s="44"/>
      <c r="M16" s="34"/>
    </row>
    <row r="17" spans="1:16" s="54" customFormat="1" ht="76.5" customHeight="1" x14ac:dyDescent="0.25">
      <c r="A17" s="59" t="s">
        <v>185</v>
      </c>
      <c r="B17" s="55" t="s">
        <v>186</v>
      </c>
      <c r="C17" s="51" t="s">
        <v>212</v>
      </c>
      <c r="D17" s="51" t="s">
        <v>213</v>
      </c>
      <c r="E17" s="49" t="s">
        <v>208</v>
      </c>
      <c r="F17" s="49" t="s">
        <v>214</v>
      </c>
      <c r="G17" s="51" t="s">
        <v>215</v>
      </c>
      <c r="H17" s="51" t="s">
        <v>216</v>
      </c>
      <c r="I17" s="51" t="s">
        <v>217</v>
      </c>
      <c r="J17" s="51" t="s">
        <v>218</v>
      </c>
      <c r="K17" s="52" t="s">
        <v>223</v>
      </c>
      <c r="L17" s="53" t="s">
        <v>207</v>
      </c>
      <c r="M17" s="52" t="s">
        <v>209</v>
      </c>
      <c r="N17" s="51" t="s">
        <v>219</v>
      </c>
      <c r="O17" s="51" t="s">
        <v>220</v>
      </c>
      <c r="P17" s="51" t="s">
        <v>221</v>
      </c>
    </row>
    <row r="18" spans="1:16" s="25" customFormat="1" ht="14.25" x14ac:dyDescent="0.2">
      <c r="A18" s="60">
        <v>2901</v>
      </c>
      <c r="B18" s="25" t="s">
        <v>0</v>
      </c>
      <c r="C18" s="29">
        <v>32564416.004917324</v>
      </c>
      <c r="D18" s="29">
        <v>1055007</v>
      </c>
      <c r="E18" s="29">
        <v>4668357180.4272003</v>
      </c>
      <c r="F18" s="25">
        <v>0.93</v>
      </c>
      <c r="G18" s="29">
        <v>43415721.777972966</v>
      </c>
      <c r="H18" s="29">
        <f>IF(C18-D18&lt;G18,D18+G18-C18,0)</f>
        <v>11906312.773055643</v>
      </c>
      <c r="I18" s="29">
        <v>41969150.08871007</v>
      </c>
      <c r="J18" s="29">
        <f t="shared" ref="J18:J49" si="0">IF((I18+D18-H18)&lt;C18,MAX(0,I18+D18-C18),H18)</f>
        <v>10459741.083792746</v>
      </c>
      <c r="K18" s="27">
        <v>49.28</v>
      </c>
      <c r="L18" s="39">
        <v>5234.2678120931905</v>
      </c>
      <c r="M18" s="27">
        <f>E18/L18/10000</f>
        <v>89.188351609397657</v>
      </c>
      <c r="N18" s="29">
        <v>0</v>
      </c>
      <c r="O18" s="29">
        <v>0</v>
      </c>
      <c r="P18" s="29">
        <f>IF(O18-N18&gt;0,O18-N18,0)</f>
        <v>0</v>
      </c>
    </row>
    <row r="19" spans="1:16" s="25" customFormat="1" ht="14.25" x14ac:dyDescent="0.2">
      <c r="A19" s="60">
        <v>4901</v>
      </c>
      <c r="B19" s="25" t="s">
        <v>1</v>
      </c>
      <c r="C19" s="29">
        <v>23405758.835900001</v>
      </c>
      <c r="D19" s="29">
        <v>827212.5</v>
      </c>
      <c r="E19" s="29">
        <v>2661884048.7856002</v>
      </c>
      <c r="F19" s="25">
        <v>0.93</v>
      </c>
      <c r="G19" s="29">
        <v>24755521.653706085</v>
      </c>
      <c r="H19" s="29">
        <f t="shared" ref="H19:H82" si="1">IF(C19-D19&lt;G19,D19+G19-C19,0)</f>
        <v>2176975.3178060837</v>
      </c>
      <c r="I19" s="29">
        <v>24564904.136972547</v>
      </c>
      <c r="J19" s="29">
        <f t="shared" si="0"/>
        <v>1986357.8010725453</v>
      </c>
      <c r="K19" s="27">
        <v>49.28</v>
      </c>
      <c r="L19" s="39">
        <v>3742.6415318019481</v>
      </c>
      <c r="M19" s="27">
        <f t="shared" ref="M19:M20" si="2">E19/L19/10000</f>
        <v>71.123136591283384</v>
      </c>
      <c r="N19" s="29">
        <v>0</v>
      </c>
      <c r="O19" s="29">
        <v>0</v>
      </c>
      <c r="P19" s="29">
        <f t="shared" ref="P19:P82" si="3">IF(O19-N19&gt;0,O19-N19,0)</f>
        <v>0</v>
      </c>
    </row>
    <row r="20" spans="1:16" s="25" customFormat="1" ht="14.25" x14ac:dyDescent="0.2">
      <c r="A20" s="60">
        <v>10902</v>
      </c>
      <c r="B20" s="25" t="s">
        <v>2</v>
      </c>
      <c r="C20" s="29">
        <v>18024551.170556203</v>
      </c>
      <c r="D20" s="29">
        <v>512500</v>
      </c>
      <c r="E20" s="29">
        <v>1660115207.5536001</v>
      </c>
      <c r="F20" s="25">
        <v>0.93</v>
      </c>
      <c r="G20" s="29">
        <v>15439071.430248482</v>
      </c>
      <c r="H20" s="29">
        <f t="shared" si="1"/>
        <v>0</v>
      </c>
      <c r="I20" s="29">
        <v>15320190.580235569</v>
      </c>
      <c r="J20" s="29">
        <f t="shared" si="0"/>
        <v>0</v>
      </c>
      <c r="K20" s="27">
        <v>49.28</v>
      </c>
      <c r="L20" s="39">
        <v>2829.7732419734093</v>
      </c>
      <c r="M20" s="27">
        <f t="shared" si="2"/>
        <v>58.666015457686619</v>
      </c>
      <c r="N20" s="29">
        <v>0</v>
      </c>
      <c r="O20" s="29">
        <v>0</v>
      </c>
      <c r="P20" s="29">
        <f t="shared" si="3"/>
        <v>0</v>
      </c>
    </row>
    <row r="21" spans="1:16" s="25" customFormat="1" ht="14.25" x14ac:dyDescent="0.2">
      <c r="A21" s="60">
        <v>13902</v>
      </c>
      <c r="B21" s="25" t="s">
        <v>3</v>
      </c>
      <c r="C21" s="29">
        <v>3317891.7928000004</v>
      </c>
      <c r="D21" s="29">
        <v>51250</v>
      </c>
      <c r="E21" s="29">
        <v>384191004.69600004</v>
      </c>
      <c r="F21" s="25">
        <v>0.93</v>
      </c>
      <c r="G21" s="29">
        <v>3572976.3436728008</v>
      </c>
      <c r="H21" s="29">
        <f t="shared" si="1"/>
        <v>306334.55087280041</v>
      </c>
      <c r="I21" s="29">
        <v>3545464.4258265202</v>
      </c>
      <c r="J21" s="29">
        <f t="shared" si="0"/>
        <v>278822.63302651979</v>
      </c>
      <c r="K21" s="27">
        <v>49.28</v>
      </c>
      <c r="L21" s="39">
        <v>531.6452585714286</v>
      </c>
      <c r="M21" s="27">
        <f t="shared" ref="M21:M52" si="4">E21/L21/10000</f>
        <v>72.264540782015175</v>
      </c>
      <c r="N21" s="29">
        <v>0</v>
      </c>
      <c r="O21" s="29">
        <v>0</v>
      </c>
      <c r="P21" s="29">
        <f t="shared" si="3"/>
        <v>0</v>
      </c>
    </row>
    <row r="22" spans="1:16" s="25" customFormat="1" ht="14.25" x14ac:dyDescent="0.2">
      <c r="A22" s="60">
        <v>13903</v>
      </c>
      <c r="B22" s="25" t="s">
        <v>190</v>
      </c>
      <c r="C22" s="29">
        <v>4573433.6456354922</v>
      </c>
      <c r="D22" s="29">
        <v>99162</v>
      </c>
      <c r="E22" s="29">
        <v>572282136.78720009</v>
      </c>
      <c r="F22" s="25">
        <v>0.93</v>
      </c>
      <c r="G22" s="29">
        <v>5322223.8721209606</v>
      </c>
      <c r="H22" s="29">
        <f t="shared" si="1"/>
        <v>847952.22648546845</v>
      </c>
      <c r="I22" s="29">
        <v>5281242.748305629</v>
      </c>
      <c r="J22" s="29">
        <f t="shared" si="0"/>
        <v>806971.10267013684</v>
      </c>
      <c r="K22" s="27">
        <v>49.28</v>
      </c>
      <c r="L22" s="39">
        <v>730.13062429147601</v>
      </c>
      <c r="M22" s="27">
        <f t="shared" si="4"/>
        <v>78.380788005234919</v>
      </c>
      <c r="N22" s="29">
        <v>28784.669732067152</v>
      </c>
      <c r="O22" s="29">
        <v>45782.57094297601</v>
      </c>
      <c r="P22" s="29">
        <f t="shared" si="3"/>
        <v>16997.901210908858</v>
      </c>
    </row>
    <row r="23" spans="1:16" s="25" customFormat="1" ht="14.25" x14ac:dyDescent="0.2">
      <c r="A23" s="60">
        <v>15901</v>
      </c>
      <c r="B23" s="25" t="s">
        <v>4</v>
      </c>
      <c r="C23" s="29">
        <v>33888487.46548488</v>
      </c>
      <c r="D23" s="29">
        <v>1150000</v>
      </c>
      <c r="E23" s="29">
        <v>7324097970.3024006</v>
      </c>
      <c r="F23" s="25">
        <v>0.93</v>
      </c>
      <c r="G23" s="29">
        <v>68114111.123812333</v>
      </c>
      <c r="H23" s="29">
        <f t="shared" si="1"/>
        <v>35375623.658327453</v>
      </c>
      <c r="I23" s="29">
        <v>67589632.46815896</v>
      </c>
      <c r="J23" s="29">
        <f t="shared" si="0"/>
        <v>34851145.00267408</v>
      </c>
      <c r="K23" s="27">
        <v>49.28</v>
      </c>
      <c r="L23" s="39">
        <v>5467.3617638774158</v>
      </c>
      <c r="M23" s="27">
        <f t="shared" si="4"/>
        <v>133.96036857652894</v>
      </c>
      <c r="N23" s="29">
        <v>0</v>
      </c>
      <c r="O23" s="29">
        <v>0</v>
      </c>
      <c r="P23" s="29">
        <f t="shared" si="3"/>
        <v>0</v>
      </c>
    </row>
    <row r="24" spans="1:16" s="25" customFormat="1" ht="14.25" x14ac:dyDescent="0.2">
      <c r="A24" s="60">
        <v>15910</v>
      </c>
      <c r="B24" s="25" t="s">
        <v>5</v>
      </c>
      <c r="C24" s="29">
        <v>482476824.39234012</v>
      </c>
      <c r="D24" s="29">
        <v>15842294.5</v>
      </c>
      <c r="E24" s="29">
        <v>42291588455.880005</v>
      </c>
      <c r="F24" s="25">
        <v>0.93</v>
      </c>
      <c r="G24" s="29">
        <v>393311772.63968408</v>
      </c>
      <c r="H24" s="29">
        <f t="shared" si="1"/>
        <v>0</v>
      </c>
      <c r="I24" s="29">
        <v>390283271.99035853</v>
      </c>
      <c r="J24" s="29">
        <f t="shared" si="0"/>
        <v>0</v>
      </c>
      <c r="K24" s="27">
        <v>49.28</v>
      </c>
      <c r="L24" s="39">
        <v>77618.321948577955</v>
      </c>
      <c r="M24" s="27">
        <f t="shared" si="4"/>
        <v>54.486604958940148</v>
      </c>
      <c r="N24" s="29">
        <v>0</v>
      </c>
      <c r="O24" s="29">
        <v>0</v>
      </c>
      <c r="P24" s="29">
        <f t="shared" si="3"/>
        <v>0</v>
      </c>
    </row>
    <row r="25" spans="1:16" s="25" customFormat="1" ht="14.25" x14ac:dyDescent="0.2">
      <c r="A25" s="60">
        <v>16901</v>
      </c>
      <c r="B25" s="25" t="s">
        <v>6</v>
      </c>
      <c r="C25" s="29">
        <v>6830439.0054407204</v>
      </c>
      <c r="D25" s="29">
        <v>161750</v>
      </c>
      <c r="E25" s="29">
        <v>890491199.25600004</v>
      </c>
      <c r="F25" s="25">
        <v>0.93</v>
      </c>
      <c r="G25" s="29">
        <v>8281568.1530808005</v>
      </c>
      <c r="H25" s="29">
        <f t="shared" si="1"/>
        <v>1612879.1476400802</v>
      </c>
      <c r="I25" s="29">
        <v>8217800.0783020807</v>
      </c>
      <c r="J25" s="29">
        <f t="shared" si="0"/>
        <v>1549111.0728613604</v>
      </c>
      <c r="K25" s="27">
        <v>49.28</v>
      </c>
      <c r="L25" s="39">
        <v>1080.7189943897274</v>
      </c>
      <c r="M25" s="27">
        <f t="shared" si="4"/>
        <v>82.398033520161505</v>
      </c>
      <c r="N25" s="29">
        <v>0</v>
      </c>
      <c r="O25" s="29">
        <v>0</v>
      </c>
      <c r="P25" s="29">
        <f t="shared" si="3"/>
        <v>0</v>
      </c>
    </row>
    <row r="26" spans="1:16" s="25" customFormat="1" ht="14.25" x14ac:dyDescent="0.2">
      <c r="A26" s="60">
        <v>16902</v>
      </c>
      <c r="B26" s="25" t="s">
        <v>7</v>
      </c>
      <c r="C26" s="29">
        <v>9614205.1835000012</v>
      </c>
      <c r="D26" s="29">
        <v>241250</v>
      </c>
      <c r="E26" s="29">
        <v>972405018.25120008</v>
      </c>
      <c r="F26" s="25">
        <v>0.93</v>
      </c>
      <c r="G26" s="29">
        <v>9043366.6697361618</v>
      </c>
      <c r="H26" s="29">
        <f t="shared" si="1"/>
        <v>0</v>
      </c>
      <c r="I26" s="29">
        <v>8973732.7463791929</v>
      </c>
      <c r="J26" s="29">
        <f t="shared" si="0"/>
        <v>0</v>
      </c>
      <c r="K26" s="27">
        <v>49.28</v>
      </c>
      <c r="L26" s="39">
        <v>1531.7786012175327</v>
      </c>
      <c r="M26" s="27">
        <f t="shared" si="4"/>
        <v>63.482086606921186</v>
      </c>
      <c r="N26" s="29">
        <v>0</v>
      </c>
      <c r="O26" s="29">
        <v>0</v>
      </c>
      <c r="P26" s="29">
        <f t="shared" si="3"/>
        <v>0</v>
      </c>
    </row>
    <row r="27" spans="1:16" s="25" customFormat="1" ht="14.25" x14ac:dyDescent="0.2">
      <c r="A27" s="60">
        <v>17901</v>
      </c>
      <c r="B27" s="25" t="s">
        <v>8</v>
      </c>
      <c r="C27" s="29">
        <v>2633959.5204406963</v>
      </c>
      <c r="D27" s="29">
        <v>66155.250000000015</v>
      </c>
      <c r="E27" s="29">
        <v>556624691.35520005</v>
      </c>
      <c r="F27" s="25">
        <v>0.93</v>
      </c>
      <c r="G27" s="29">
        <v>5176609.6296033608</v>
      </c>
      <c r="H27" s="29">
        <f t="shared" si="1"/>
        <v>2608805.3591626645</v>
      </c>
      <c r="I27" s="29">
        <v>5109909.3354358142</v>
      </c>
      <c r="J27" s="29">
        <f t="shared" si="0"/>
        <v>2542105.064995118</v>
      </c>
      <c r="K27" s="27">
        <v>49.28</v>
      </c>
      <c r="L27" s="39">
        <v>427.59083124037278</v>
      </c>
      <c r="M27" s="27">
        <f t="shared" si="4"/>
        <v>130.1769473729174</v>
      </c>
      <c r="N27" s="29">
        <v>0</v>
      </c>
      <c r="O27" s="29">
        <v>0</v>
      </c>
      <c r="P27" s="29">
        <f t="shared" si="3"/>
        <v>0</v>
      </c>
    </row>
    <row r="28" spans="1:16" s="25" customFormat="1" ht="14.25" x14ac:dyDescent="0.2">
      <c r="A28" s="60">
        <v>18906</v>
      </c>
      <c r="B28" s="25" t="s">
        <v>9</v>
      </c>
      <c r="C28" s="29">
        <v>1748740.0421559177</v>
      </c>
      <c r="D28" s="29">
        <v>32757.5</v>
      </c>
      <c r="E28" s="29">
        <v>139856460.2992</v>
      </c>
      <c r="F28" s="25">
        <v>0.93</v>
      </c>
      <c r="G28" s="29">
        <v>1300665.0807825602</v>
      </c>
      <c r="H28" s="29">
        <f t="shared" si="1"/>
        <v>0</v>
      </c>
      <c r="I28" s="29">
        <v>1290649.9596605345</v>
      </c>
      <c r="J28" s="29">
        <f t="shared" si="0"/>
        <v>0</v>
      </c>
      <c r="K28" s="27">
        <v>49.28</v>
      </c>
      <c r="L28" s="39">
        <v>274.51526658375286</v>
      </c>
      <c r="M28" s="27">
        <f t="shared" si="4"/>
        <v>50.946696713689214</v>
      </c>
      <c r="N28" s="29">
        <v>0</v>
      </c>
      <c r="O28" s="29">
        <v>0</v>
      </c>
      <c r="P28" s="29">
        <f t="shared" si="3"/>
        <v>0</v>
      </c>
    </row>
    <row r="29" spans="1:16" s="25" customFormat="1" ht="14.25" x14ac:dyDescent="0.2">
      <c r="A29" s="60">
        <v>20905</v>
      </c>
      <c r="B29" s="25" t="s">
        <v>10</v>
      </c>
      <c r="C29" s="29">
        <v>96148401.719675899</v>
      </c>
      <c r="D29" s="29">
        <v>2817931.5</v>
      </c>
      <c r="E29" s="29">
        <v>14129632268.040001</v>
      </c>
      <c r="F29" s="25">
        <v>0.93</v>
      </c>
      <c r="G29" s="29">
        <v>131405580.09277201</v>
      </c>
      <c r="H29" s="29">
        <f t="shared" si="1"/>
        <v>38075109.873096108</v>
      </c>
      <c r="I29" s="29">
        <v>128411729.546836</v>
      </c>
      <c r="J29" s="29">
        <f t="shared" si="0"/>
        <v>35081259.327160105</v>
      </c>
      <c r="K29" s="27">
        <v>49.28</v>
      </c>
      <c r="L29" s="39">
        <v>15475.024479194801</v>
      </c>
      <c r="M29" s="27">
        <f t="shared" si="4"/>
        <v>91.306041467245535</v>
      </c>
      <c r="N29" s="29">
        <v>0</v>
      </c>
      <c r="O29" s="29">
        <v>0</v>
      </c>
      <c r="P29" s="29">
        <f t="shared" si="3"/>
        <v>0</v>
      </c>
    </row>
    <row r="30" spans="1:16" s="25" customFormat="1" ht="14.25" x14ac:dyDescent="0.2">
      <c r="A30" s="60">
        <v>20906</v>
      </c>
      <c r="B30" s="25" t="s">
        <v>11</v>
      </c>
      <c r="C30" s="29">
        <v>15793791.887589641</v>
      </c>
      <c r="D30" s="29">
        <v>484068.5</v>
      </c>
      <c r="E30" s="29">
        <v>1880120646.4608002</v>
      </c>
      <c r="F30" s="25">
        <v>0.93</v>
      </c>
      <c r="G30" s="29">
        <v>17485122.012085441</v>
      </c>
      <c r="H30" s="29">
        <f t="shared" si="1"/>
        <v>2175398.6244958006</v>
      </c>
      <c r="I30" s="29">
        <v>16712432.317666233</v>
      </c>
      <c r="J30" s="29">
        <f t="shared" si="0"/>
        <v>1402708.9300765917</v>
      </c>
      <c r="K30" s="27">
        <v>49.28</v>
      </c>
      <c r="L30" s="39">
        <v>2524.0699492840326</v>
      </c>
      <c r="M30" s="27">
        <f t="shared" si="4"/>
        <v>74.48766017733017</v>
      </c>
      <c r="N30" s="29">
        <v>0</v>
      </c>
      <c r="O30" s="29">
        <v>0</v>
      </c>
      <c r="P30" s="29">
        <f t="shared" si="3"/>
        <v>0</v>
      </c>
    </row>
    <row r="31" spans="1:16" s="25" customFormat="1" ht="14.25" x14ac:dyDescent="0.2">
      <c r="A31" s="60">
        <v>21901</v>
      </c>
      <c r="B31" s="25" t="s">
        <v>12</v>
      </c>
      <c r="C31" s="29">
        <v>102075493.259258</v>
      </c>
      <c r="D31" s="29">
        <v>3223160</v>
      </c>
      <c r="E31" s="29">
        <v>10700485272.286402</v>
      </c>
      <c r="F31" s="25">
        <v>0.93</v>
      </c>
      <c r="G31" s="29">
        <v>99514513.032263547</v>
      </c>
      <c r="H31" s="29">
        <f t="shared" si="1"/>
        <v>662179.77300554514</v>
      </c>
      <c r="I31" s="29">
        <v>98748251.281915113</v>
      </c>
      <c r="J31" s="29">
        <f t="shared" si="0"/>
        <v>0</v>
      </c>
      <c r="K31" s="27">
        <v>49.28</v>
      </c>
      <c r="L31" s="39">
        <v>16401.43413299643</v>
      </c>
      <c r="M31" s="27">
        <f t="shared" si="4"/>
        <v>65.241156264250989</v>
      </c>
      <c r="N31" s="29">
        <v>0</v>
      </c>
      <c r="O31" s="29">
        <v>0</v>
      </c>
      <c r="P31" s="29">
        <f t="shared" si="3"/>
        <v>0</v>
      </c>
    </row>
    <row r="32" spans="1:16" s="25" customFormat="1" ht="14.25" x14ac:dyDescent="0.2">
      <c r="A32" s="60">
        <v>27903</v>
      </c>
      <c r="B32" s="25" t="s">
        <v>13</v>
      </c>
      <c r="C32" s="29">
        <v>28286444.676104199</v>
      </c>
      <c r="D32" s="29">
        <v>699068.75</v>
      </c>
      <c r="E32" s="29">
        <v>2666847032.4416003</v>
      </c>
      <c r="F32" s="25">
        <v>0.93</v>
      </c>
      <c r="G32" s="29">
        <v>24801677.401706886</v>
      </c>
      <c r="H32" s="29">
        <f t="shared" si="1"/>
        <v>0</v>
      </c>
      <c r="I32" s="29">
        <v>24610704.485713739</v>
      </c>
      <c r="J32" s="29">
        <f t="shared" si="0"/>
        <v>0</v>
      </c>
      <c r="K32" s="27">
        <v>49.28</v>
      </c>
      <c r="L32" s="39">
        <v>4482.7236487182145</v>
      </c>
      <c r="M32" s="27">
        <f t="shared" si="4"/>
        <v>59.491667152048414</v>
      </c>
      <c r="N32" s="29">
        <v>0</v>
      </c>
      <c r="O32" s="29">
        <v>0</v>
      </c>
      <c r="P32" s="29">
        <f t="shared" si="3"/>
        <v>0</v>
      </c>
    </row>
    <row r="33" spans="1:16" s="25" customFormat="1" ht="14.25" x14ac:dyDescent="0.2">
      <c r="A33" s="60">
        <v>27904</v>
      </c>
      <c r="B33" s="25" t="s">
        <v>14</v>
      </c>
      <c r="C33" s="29">
        <v>35051004.050156727</v>
      </c>
      <c r="D33" s="29">
        <v>1033454</v>
      </c>
      <c r="E33" s="29">
        <v>4152175556.2064004</v>
      </c>
      <c r="F33" s="25">
        <v>0.93</v>
      </c>
      <c r="G33" s="29">
        <v>38615232.672719523</v>
      </c>
      <c r="H33" s="29">
        <f t="shared" si="1"/>
        <v>4597682.6225627959</v>
      </c>
      <c r="I33" s="29">
        <v>38317895.381139584</v>
      </c>
      <c r="J33" s="29">
        <f t="shared" si="0"/>
        <v>4300345.3309828565</v>
      </c>
      <c r="K33" s="27">
        <v>49.28</v>
      </c>
      <c r="L33" s="39">
        <v>5580.1776742980092</v>
      </c>
      <c r="M33" s="27">
        <f t="shared" si="4"/>
        <v>74.40937902983076</v>
      </c>
      <c r="N33" s="29">
        <v>0</v>
      </c>
      <c r="O33" s="29">
        <v>0</v>
      </c>
      <c r="P33" s="29">
        <f t="shared" si="3"/>
        <v>0</v>
      </c>
    </row>
    <row r="34" spans="1:16" s="25" customFormat="1" ht="14.25" x14ac:dyDescent="0.2">
      <c r="A34" s="60">
        <v>29901</v>
      </c>
      <c r="B34" s="25" t="s">
        <v>15</v>
      </c>
      <c r="C34" s="29">
        <v>31349314.125316184</v>
      </c>
      <c r="D34" s="29">
        <v>913022</v>
      </c>
      <c r="E34" s="29">
        <v>3642377684.9056005</v>
      </c>
      <c r="F34" s="25">
        <v>0.93</v>
      </c>
      <c r="G34" s="29">
        <v>33874112.46962209</v>
      </c>
      <c r="H34" s="29">
        <f t="shared" si="1"/>
        <v>3437820.3443059064</v>
      </c>
      <c r="I34" s="29">
        <v>32534193.318589874</v>
      </c>
      <c r="J34" s="29">
        <f t="shared" si="0"/>
        <v>2097901.1932736896</v>
      </c>
      <c r="K34" s="27">
        <v>49.28</v>
      </c>
      <c r="L34" s="39">
        <v>5011.2327582832786</v>
      </c>
      <c r="M34" s="27">
        <f t="shared" si="4"/>
        <v>72.684264742741405</v>
      </c>
      <c r="N34" s="29">
        <v>0</v>
      </c>
      <c r="O34" s="29">
        <v>0</v>
      </c>
      <c r="P34" s="29">
        <f t="shared" si="3"/>
        <v>0</v>
      </c>
    </row>
    <row r="35" spans="1:16" s="25" customFormat="1" ht="14.25" x14ac:dyDescent="0.2">
      <c r="A35" s="60">
        <v>31909</v>
      </c>
      <c r="B35" s="25" t="s">
        <v>16</v>
      </c>
      <c r="C35" s="29">
        <v>20664300.719719559</v>
      </c>
      <c r="D35" s="29">
        <v>583750</v>
      </c>
      <c r="E35" s="29">
        <v>3854009165.4640002</v>
      </c>
      <c r="F35" s="25">
        <v>0.93</v>
      </c>
      <c r="G35" s="29">
        <v>35842285.238815203</v>
      </c>
      <c r="H35" s="29">
        <f t="shared" si="1"/>
        <v>15761734.519095644</v>
      </c>
      <c r="I35" s="29">
        <v>35566299.642476328</v>
      </c>
      <c r="J35" s="29">
        <f t="shared" si="0"/>
        <v>15485748.922756769</v>
      </c>
      <c r="K35" s="27">
        <v>49.28</v>
      </c>
      <c r="L35" s="39">
        <v>3318.475603850578</v>
      </c>
      <c r="M35" s="27">
        <f t="shared" si="4"/>
        <v>116.13793878707494</v>
      </c>
      <c r="N35" s="29">
        <v>0</v>
      </c>
      <c r="O35" s="29">
        <v>0</v>
      </c>
      <c r="P35" s="29">
        <f t="shared" si="3"/>
        <v>0</v>
      </c>
    </row>
    <row r="36" spans="1:16" s="25" customFormat="1" ht="14.25" x14ac:dyDescent="0.2">
      <c r="A36" s="60">
        <v>36902</v>
      </c>
      <c r="B36" s="25" t="s">
        <v>17</v>
      </c>
      <c r="C36" s="29">
        <v>42506018.109466001</v>
      </c>
      <c r="D36" s="29">
        <v>1340687.5</v>
      </c>
      <c r="E36" s="29">
        <v>5234237600.9584007</v>
      </c>
      <c r="F36" s="25">
        <v>0.93</v>
      </c>
      <c r="G36" s="29">
        <v>48678409.688913129</v>
      </c>
      <c r="H36" s="29">
        <f t="shared" si="1"/>
        <v>7513079.0794471279</v>
      </c>
      <c r="I36" s="29">
        <v>45597678.588054307</v>
      </c>
      <c r="J36" s="29">
        <f t="shared" si="0"/>
        <v>4432347.9785883054</v>
      </c>
      <c r="K36" s="27">
        <v>49.28</v>
      </c>
      <c r="L36" s="39">
        <v>6823.6753424457793</v>
      </c>
      <c r="M36" s="27">
        <f t="shared" si="4"/>
        <v>76.707014010463112</v>
      </c>
      <c r="N36" s="29">
        <v>0</v>
      </c>
      <c r="O36" s="29">
        <v>0</v>
      </c>
      <c r="P36" s="29">
        <f t="shared" si="3"/>
        <v>0</v>
      </c>
    </row>
    <row r="37" spans="1:16" s="25" customFormat="1" ht="14.25" x14ac:dyDescent="0.2">
      <c r="A37" s="60">
        <v>39904</v>
      </c>
      <c r="B37" s="25" t="s">
        <v>189</v>
      </c>
      <c r="C37" s="29">
        <v>1592855.8159341584</v>
      </c>
      <c r="D37" s="29">
        <v>32500</v>
      </c>
      <c r="E37" s="29">
        <v>140056294.8768</v>
      </c>
      <c r="F37" s="25">
        <v>0.93</v>
      </c>
      <c r="G37" s="29">
        <v>1302523.5423542401</v>
      </c>
      <c r="H37" s="29">
        <f t="shared" si="1"/>
        <v>0</v>
      </c>
      <c r="I37" s="29">
        <v>1292494.1110781124</v>
      </c>
      <c r="J37" s="29">
        <f t="shared" si="0"/>
        <v>0</v>
      </c>
      <c r="K37" s="27">
        <v>49.28</v>
      </c>
      <c r="L37" s="39">
        <v>249.32480778151921</v>
      </c>
      <c r="M37" s="27">
        <f t="shared" si="4"/>
        <v>56.174231566852306</v>
      </c>
      <c r="N37" s="29">
        <v>71263.013859344966</v>
      </c>
      <c r="O37" s="29">
        <v>81232.651028544002</v>
      </c>
      <c r="P37" s="29">
        <f t="shared" si="3"/>
        <v>9969.6371691990353</v>
      </c>
    </row>
    <row r="38" spans="1:16" s="25" customFormat="1" ht="14.25" x14ac:dyDescent="0.2">
      <c r="A38" s="60">
        <v>40902</v>
      </c>
      <c r="B38" s="25" t="s">
        <v>19</v>
      </c>
      <c r="C38" s="29">
        <v>3443014.9279298801</v>
      </c>
      <c r="D38" s="29">
        <v>77500</v>
      </c>
      <c r="E38" s="29">
        <v>408389550.52320004</v>
      </c>
      <c r="F38" s="25">
        <v>0.93</v>
      </c>
      <c r="G38" s="29">
        <v>3798022.8198657609</v>
      </c>
      <c r="H38" s="29">
        <f t="shared" si="1"/>
        <v>432507.89193588076</v>
      </c>
      <c r="I38" s="29">
        <v>3768778.0441527939</v>
      </c>
      <c r="J38" s="29">
        <f t="shared" si="0"/>
        <v>403263.11622291384</v>
      </c>
      <c r="K38" s="27">
        <v>49.28</v>
      </c>
      <c r="L38" s="39">
        <v>551.06898180679866</v>
      </c>
      <c r="M38" s="27">
        <f t="shared" si="4"/>
        <v>74.108607816068101</v>
      </c>
      <c r="N38" s="29">
        <v>0</v>
      </c>
      <c r="O38" s="29">
        <v>0</v>
      </c>
      <c r="P38" s="29">
        <f t="shared" si="3"/>
        <v>0</v>
      </c>
    </row>
    <row r="39" spans="1:16" s="25" customFormat="1" ht="14.25" x14ac:dyDescent="0.2">
      <c r="A39" s="60">
        <v>41902</v>
      </c>
      <c r="B39" s="25" t="s">
        <v>205</v>
      </c>
      <c r="C39" s="29">
        <v>3137626.0052172095</v>
      </c>
      <c r="D39" s="29">
        <v>70000</v>
      </c>
      <c r="E39" s="29">
        <v>270419771.4192</v>
      </c>
      <c r="F39" s="25">
        <v>0.93</v>
      </c>
      <c r="G39" s="29">
        <v>2514903.8741985601</v>
      </c>
      <c r="H39" s="29">
        <f t="shared" si="1"/>
        <v>0</v>
      </c>
      <c r="I39" s="29">
        <v>2366727.3987067635</v>
      </c>
      <c r="J39" s="29">
        <f t="shared" si="0"/>
        <v>0</v>
      </c>
      <c r="K39" s="27">
        <v>49.28</v>
      </c>
      <c r="L39" s="39">
        <v>491.65470863915738</v>
      </c>
      <c r="M39" s="27">
        <f t="shared" si="4"/>
        <v>55.001969200638847</v>
      </c>
      <c r="N39" s="29">
        <v>0</v>
      </c>
      <c r="O39" s="29">
        <v>0</v>
      </c>
      <c r="P39" s="29">
        <f t="shared" si="3"/>
        <v>0</v>
      </c>
    </row>
    <row r="40" spans="1:16" s="25" customFormat="1" ht="14.25" x14ac:dyDescent="0.2">
      <c r="A40" s="60">
        <v>42905</v>
      </c>
      <c r="B40" s="25" t="s">
        <v>20</v>
      </c>
      <c r="C40" s="29">
        <v>1891800.4746548852</v>
      </c>
      <c r="D40" s="29">
        <v>35575</v>
      </c>
      <c r="E40" s="29">
        <v>159916561.27360001</v>
      </c>
      <c r="F40" s="25">
        <v>0.93</v>
      </c>
      <c r="G40" s="29">
        <v>1487224.0198444801</v>
      </c>
      <c r="H40" s="29">
        <f t="shared" si="1"/>
        <v>0</v>
      </c>
      <c r="I40" s="29">
        <v>1475772.3948916777</v>
      </c>
      <c r="J40" s="29">
        <f t="shared" si="0"/>
        <v>0</v>
      </c>
      <c r="K40" s="27">
        <v>49.28</v>
      </c>
      <c r="L40" s="39">
        <v>291.34358354787099</v>
      </c>
      <c r="M40" s="27">
        <f t="shared" si="4"/>
        <v>54.889336956111109</v>
      </c>
      <c r="N40" s="29">
        <v>83272.988423986695</v>
      </c>
      <c r="O40" s="29">
        <v>92751.605538688003</v>
      </c>
      <c r="P40" s="29">
        <f t="shared" si="3"/>
        <v>9478.6171147013083</v>
      </c>
    </row>
    <row r="41" spans="1:16" s="25" customFormat="1" ht="14.25" x14ac:dyDescent="0.2">
      <c r="A41" s="60">
        <v>43901</v>
      </c>
      <c r="B41" s="25" t="s">
        <v>21</v>
      </c>
      <c r="C41" s="29">
        <v>155272275.88500002</v>
      </c>
      <c r="D41" s="29">
        <v>5200000</v>
      </c>
      <c r="E41" s="29">
        <v>14550886545.340801</v>
      </c>
      <c r="F41" s="25">
        <v>0.93</v>
      </c>
      <c r="G41" s="29">
        <v>135323244.87166947</v>
      </c>
      <c r="H41" s="29">
        <f t="shared" si="1"/>
        <v>0</v>
      </c>
      <c r="I41" s="29">
        <v>134281255.8861576</v>
      </c>
      <c r="J41" s="29">
        <f t="shared" si="0"/>
        <v>0</v>
      </c>
      <c r="K41" s="27">
        <v>49.28</v>
      </c>
      <c r="L41" s="39">
        <v>25047.519786525976</v>
      </c>
      <c r="M41" s="27">
        <f t="shared" si="4"/>
        <v>58.093123268708958</v>
      </c>
      <c r="N41" s="29">
        <v>4813932.9228120008</v>
      </c>
      <c r="O41" s="29">
        <v>5674845.7526829122</v>
      </c>
      <c r="P41" s="29">
        <f t="shared" si="3"/>
        <v>860912.82987091132</v>
      </c>
    </row>
    <row r="42" spans="1:16" s="25" customFormat="1" ht="14.25" x14ac:dyDescent="0.2">
      <c r="A42" s="60">
        <v>43905</v>
      </c>
      <c r="B42" s="25" t="s">
        <v>22</v>
      </c>
      <c r="C42" s="29">
        <v>438702082.14358199</v>
      </c>
      <c r="D42" s="29">
        <v>14554493</v>
      </c>
      <c r="E42" s="29">
        <v>40303054155.6464</v>
      </c>
      <c r="F42" s="25">
        <v>0.93</v>
      </c>
      <c r="G42" s="29">
        <v>374818403.64751154</v>
      </c>
      <c r="H42" s="29">
        <f t="shared" si="1"/>
        <v>0</v>
      </c>
      <c r="I42" s="29">
        <v>353382723.85821891</v>
      </c>
      <c r="J42" s="29">
        <f t="shared" si="0"/>
        <v>0</v>
      </c>
      <c r="K42" s="27">
        <v>49.28</v>
      </c>
      <c r="L42" s="39">
        <v>70794.795640191878</v>
      </c>
      <c r="M42" s="27">
        <f t="shared" si="4"/>
        <v>56.929402495182018</v>
      </c>
      <c r="N42" s="29">
        <v>19188221.410317607</v>
      </c>
      <c r="O42" s="29">
        <v>22166679.78560552</v>
      </c>
      <c r="P42" s="29">
        <f t="shared" si="3"/>
        <v>2978458.3752879128</v>
      </c>
    </row>
    <row r="43" spans="1:16" s="25" customFormat="1" ht="14.25" x14ac:dyDescent="0.2">
      <c r="A43" s="60">
        <v>43907</v>
      </c>
      <c r="B43" s="25" t="s">
        <v>23</v>
      </c>
      <c r="C43" s="29">
        <v>178634300.38759914</v>
      </c>
      <c r="D43" s="29">
        <v>5841692.5</v>
      </c>
      <c r="E43" s="29">
        <v>16080675580.019201</v>
      </c>
      <c r="F43" s="25">
        <v>0.93</v>
      </c>
      <c r="G43" s="29">
        <v>149550282.89417857</v>
      </c>
      <c r="H43" s="29">
        <f t="shared" si="1"/>
        <v>0</v>
      </c>
      <c r="I43" s="29">
        <v>148398745.71589339</v>
      </c>
      <c r="J43" s="29">
        <f t="shared" si="0"/>
        <v>0</v>
      </c>
      <c r="K43" s="27">
        <v>49.28</v>
      </c>
      <c r="L43" s="39">
        <v>28681.350906498006</v>
      </c>
      <c r="M43" s="27">
        <f t="shared" si="4"/>
        <v>56.066660292406191</v>
      </c>
      <c r="N43" s="29">
        <v>8197818.4414988868</v>
      </c>
      <c r="O43" s="29">
        <v>9326791.8364111371</v>
      </c>
      <c r="P43" s="29">
        <f t="shared" si="3"/>
        <v>1128973.3949122503</v>
      </c>
    </row>
    <row r="44" spans="1:16" s="25" customFormat="1" ht="14.25" x14ac:dyDescent="0.2">
      <c r="A44" s="60">
        <v>43910</v>
      </c>
      <c r="B44" s="25" t="s">
        <v>24</v>
      </c>
      <c r="C44" s="29">
        <v>389326918.82093513</v>
      </c>
      <c r="D44" s="29">
        <v>12671739</v>
      </c>
      <c r="E44" s="29">
        <v>56446803391.056007</v>
      </c>
      <c r="F44" s="25">
        <v>0.93</v>
      </c>
      <c r="G44" s="29">
        <v>524955271.53682089</v>
      </c>
      <c r="H44" s="29">
        <f t="shared" si="1"/>
        <v>148300091.71588576</v>
      </c>
      <c r="I44" s="29">
        <v>520913115.94598746</v>
      </c>
      <c r="J44" s="29">
        <f t="shared" si="0"/>
        <v>144257936.12505233</v>
      </c>
      <c r="K44" s="27">
        <v>49.28</v>
      </c>
      <c r="L44" s="39">
        <v>62689.837795606349</v>
      </c>
      <c r="M44" s="27">
        <f t="shared" si="4"/>
        <v>90.041393271896624</v>
      </c>
      <c r="N44" s="29">
        <v>17918260.198091391</v>
      </c>
      <c r="O44" s="29">
        <v>32739145.966812488</v>
      </c>
      <c r="P44" s="29">
        <f t="shared" si="3"/>
        <v>14820885.768721096</v>
      </c>
    </row>
    <row r="45" spans="1:16" s="25" customFormat="1" ht="14.25" x14ac:dyDescent="0.2">
      <c r="A45" s="60">
        <v>43919</v>
      </c>
      <c r="B45" s="25" t="s">
        <v>25</v>
      </c>
      <c r="C45" s="29">
        <v>32081400.99725217</v>
      </c>
      <c r="D45" s="29">
        <v>1046630.0000000001</v>
      </c>
      <c r="E45" s="29">
        <v>2746123308.0848002</v>
      </c>
      <c r="F45" s="25">
        <v>0.93</v>
      </c>
      <c r="G45" s="29">
        <v>25538946.765188642</v>
      </c>
      <c r="H45" s="29">
        <f t="shared" si="1"/>
        <v>0</v>
      </c>
      <c r="I45" s="29">
        <v>25342296.87509669</v>
      </c>
      <c r="J45" s="29">
        <f t="shared" si="0"/>
        <v>0</v>
      </c>
      <c r="K45" s="27">
        <v>49.28</v>
      </c>
      <c r="L45" s="39">
        <v>5208.0196424110663</v>
      </c>
      <c r="M45" s="27">
        <f t="shared" si="4"/>
        <v>52.728743296626185</v>
      </c>
      <c r="N45" s="29">
        <v>1488577.0062725008</v>
      </c>
      <c r="O45" s="29">
        <v>1592751.5186891842</v>
      </c>
      <c r="P45" s="29">
        <f t="shared" si="3"/>
        <v>104174.51241668337</v>
      </c>
    </row>
    <row r="46" spans="1:16" s="25" customFormat="1" ht="14.25" x14ac:dyDescent="0.2">
      <c r="A46" s="60">
        <v>45902</v>
      </c>
      <c r="B46" s="25" t="s">
        <v>26</v>
      </c>
      <c r="C46" s="29">
        <v>13389905.471393894</v>
      </c>
      <c r="D46" s="29">
        <v>365000</v>
      </c>
      <c r="E46" s="29">
        <v>1176733470.4512</v>
      </c>
      <c r="F46" s="25">
        <v>0.93</v>
      </c>
      <c r="G46" s="29">
        <v>10943621.275196161</v>
      </c>
      <c r="H46" s="29">
        <f t="shared" si="1"/>
        <v>0</v>
      </c>
      <c r="I46" s="29">
        <v>10859355.391377147</v>
      </c>
      <c r="J46" s="29">
        <f t="shared" si="0"/>
        <v>0</v>
      </c>
      <c r="K46" s="27">
        <v>49.28</v>
      </c>
      <c r="L46" s="39">
        <v>2134.7953722510824</v>
      </c>
      <c r="M46" s="27">
        <f t="shared" si="4"/>
        <v>55.121604896977416</v>
      </c>
      <c r="N46" s="29">
        <v>0</v>
      </c>
      <c r="O46" s="29">
        <v>0</v>
      </c>
      <c r="P46" s="29">
        <f t="shared" si="3"/>
        <v>0</v>
      </c>
    </row>
    <row r="47" spans="1:16" s="25" customFormat="1" ht="14.25" x14ac:dyDescent="0.2">
      <c r="A47" s="60">
        <v>46902</v>
      </c>
      <c r="B47" s="25" t="s">
        <v>27</v>
      </c>
      <c r="C47" s="29">
        <v>189164669.17977831</v>
      </c>
      <c r="D47" s="29">
        <v>5734500</v>
      </c>
      <c r="E47" s="29">
        <v>18353926971.681602</v>
      </c>
      <c r="F47" s="25">
        <v>0.93</v>
      </c>
      <c r="G47" s="29">
        <v>170691520.8366389</v>
      </c>
      <c r="H47" s="29">
        <f t="shared" si="1"/>
        <v>0</v>
      </c>
      <c r="I47" s="29">
        <v>148960250.27036771</v>
      </c>
      <c r="J47" s="29">
        <f t="shared" si="0"/>
        <v>0</v>
      </c>
      <c r="K47" s="27">
        <v>49.28</v>
      </c>
      <c r="L47" s="39">
        <v>30172.001603114812</v>
      </c>
      <c r="M47" s="27">
        <f t="shared" si="4"/>
        <v>60.830988984790558</v>
      </c>
      <c r="N47" s="29">
        <v>0</v>
      </c>
      <c r="O47" s="29">
        <v>0</v>
      </c>
      <c r="P47" s="29">
        <f t="shared" si="3"/>
        <v>0</v>
      </c>
    </row>
    <row r="48" spans="1:16" s="25" customFormat="1" ht="14.25" x14ac:dyDescent="0.2">
      <c r="A48" s="60">
        <v>49907</v>
      </c>
      <c r="B48" s="25" t="s">
        <v>28</v>
      </c>
      <c r="C48" s="29">
        <v>5239857.7527062492</v>
      </c>
      <c r="D48" s="29">
        <v>112945.00000000001</v>
      </c>
      <c r="E48" s="29">
        <v>524108843.86880004</v>
      </c>
      <c r="F48" s="25">
        <v>0.93</v>
      </c>
      <c r="G48" s="29">
        <v>4874212.2479798403</v>
      </c>
      <c r="H48" s="29">
        <f t="shared" si="1"/>
        <v>0</v>
      </c>
      <c r="I48" s="29">
        <v>4836680.8136703959</v>
      </c>
      <c r="J48" s="29">
        <f t="shared" si="0"/>
        <v>0</v>
      </c>
      <c r="K48" s="27">
        <v>49.28</v>
      </c>
      <c r="L48" s="39">
        <v>838.38242738737813</v>
      </c>
      <c r="M48" s="27">
        <f t="shared" si="4"/>
        <v>62.514292612508847</v>
      </c>
      <c r="N48" s="29">
        <v>0</v>
      </c>
      <c r="O48" s="29">
        <v>0</v>
      </c>
      <c r="P48" s="29">
        <f t="shared" si="3"/>
        <v>0</v>
      </c>
    </row>
    <row r="49" spans="1:16" s="25" customFormat="1" ht="14.25" x14ac:dyDescent="0.2">
      <c r="A49" s="60">
        <v>49909</v>
      </c>
      <c r="B49" s="25" t="s">
        <v>29</v>
      </c>
      <c r="C49" s="29">
        <v>979957.1000482759</v>
      </c>
      <c r="D49" s="29">
        <v>19750</v>
      </c>
      <c r="E49" s="29">
        <v>145472854.61760002</v>
      </c>
      <c r="F49" s="25">
        <v>0.93</v>
      </c>
      <c r="G49" s="29">
        <v>1352897.5479436803</v>
      </c>
      <c r="H49" s="29">
        <f t="shared" si="1"/>
        <v>392690.44789540442</v>
      </c>
      <c r="I49" s="29">
        <v>1342480.2368245139</v>
      </c>
      <c r="J49" s="29">
        <f t="shared" si="0"/>
        <v>382273.13677623798</v>
      </c>
      <c r="K49" s="27">
        <v>49.28</v>
      </c>
      <c r="L49" s="39">
        <v>152.9899513065383</v>
      </c>
      <c r="M49" s="27">
        <f t="shared" si="4"/>
        <v>95.086542204411415</v>
      </c>
      <c r="N49" s="29">
        <v>0</v>
      </c>
      <c r="O49" s="29">
        <v>0</v>
      </c>
      <c r="P49" s="29">
        <f t="shared" si="3"/>
        <v>0</v>
      </c>
    </row>
    <row r="50" spans="1:16" s="25" customFormat="1" ht="14.25" x14ac:dyDescent="0.2">
      <c r="A50" s="60">
        <v>52901</v>
      </c>
      <c r="B50" s="25" t="s">
        <v>30</v>
      </c>
      <c r="C50" s="29">
        <v>10313563.764815964</v>
      </c>
      <c r="D50" s="29">
        <v>277947.25</v>
      </c>
      <c r="E50" s="29">
        <v>980005259.70720005</v>
      </c>
      <c r="F50" s="25">
        <v>0.93</v>
      </c>
      <c r="G50" s="29">
        <v>9114048.9152769614</v>
      </c>
      <c r="H50" s="29">
        <f t="shared" si="1"/>
        <v>0</v>
      </c>
      <c r="I50" s="29">
        <v>9043870.7386293262</v>
      </c>
      <c r="J50" s="29">
        <f t="shared" ref="J50:J81" si="5">IF((I50+D50-H50)&lt;C50,MAX(0,I50+D50-C50),H50)</f>
        <v>0</v>
      </c>
      <c r="K50" s="27">
        <v>49.28</v>
      </c>
      <c r="L50" s="39">
        <v>1650.2452540285656</v>
      </c>
      <c r="M50" s="27">
        <f t="shared" si="4"/>
        <v>59.385431184535697</v>
      </c>
      <c r="N50" s="29">
        <v>0</v>
      </c>
      <c r="O50" s="29">
        <v>0</v>
      </c>
      <c r="P50" s="29">
        <f t="shared" si="3"/>
        <v>0</v>
      </c>
    </row>
    <row r="51" spans="1:16" s="25" customFormat="1" ht="14.25" x14ac:dyDescent="0.2">
      <c r="A51" s="60">
        <v>53001</v>
      </c>
      <c r="B51" s="25" t="s">
        <v>197</v>
      </c>
      <c r="C51" s="29">
        <v>7460035.3719333326</v>
      </c>
      <c r="D51" s="29">
        <v>193748.5</v>
      </c>
      <c r="E51" s="29">
        <v>1344150598.6112001</v>
      </c>
      <c r="F51" s="25">
        <v>0.93</v>
      </c>
      <c r="G51" s="29">
        <v>12500600.567084162</v>
      </c>
      <c r="H51" s="29">
        <f t="shared" si="1"/>
        <v>5234313.6951508289</v>
      </c>
      <c r="I51" s="29">
        <v>12343958.330985118</v>
      </c>
      <c r="J51" s="29">
        <f t="shared" si="5"/>
        <v>5077671.4590517851</v>
      </c>
      <c r="K51" s="27">
        <v>49.28</v>
      </c>
      <c r="L51" s="39">
        <v>1187.0028201190476</v>
      </c>
      <c r="M51" s="27">
        <f t="shared" si="4"/>
        <v>113.23904002826141</v>
      </c>
      <c r="N51" s="29">
        <v>0</v>
      </c>
      <c r="O51" s="29">
        <v>0</v>
      </c>
      <c r="P51" s="29">
        <f t="shared" si="3"/>
        <v>0</v>
      </c>
    </row>
    <row r="52" spans="1:16" s="25" customFormat="1" ht="14.25" x14ac:dyDescent="0.2">
      <c r="A52" s="60">
        <v>55901</v>
      </c>
      <c r="B52" s="25" t="s">
        <v>31</v>
      </c>
      <c r="C52" s="29">
        <v>4074755.9835766214</v>
      </c>
      <c r="D52" s="29">
        <v>96250</v>
      </c>
      <c r="E52" s="29">
        <v>2063074027.5536001</v>
      </c>
      <c r="F52" s="25">
        <v>0.93</v>
      </c>
      <c r="G52" s="29">
        <v>19186588.456248481</v>
      </c>
      <c r="H52" s="29">
        <f t="shared" si="1"/>
        <v>15208082.472671859</v>
      </c>
      <c r="I52" s="29">
        <v>19038851.725135371</v>
      </c>
      <c r="J52" s="29">
        <f t="shared" si="5"/>
        <v>15060345.741558749</v>
      </c>
      <c r="K52" s="27">
        <v>49.28</v>
      </c>
      <c r="L52" s="39">
        <v>644.04382850269826</v>
      </c>
      <c r="M52" s="27">
        <f t="shared" si="4"/>
        <v>320.3313091827813</v>
      </c>
      <c r="N52" s="29">
        <v>0</v>
      </c>
      <c r="O52" s="29">
        <v>0</v>
      </c>
      <c r="P52" s="29">
        <f t="shared" si="3"/>
        <v>0</v>
      </c>
    </row>
    <row r="53" spans="1:16" s="25" customFormat="1" ht="14.25" x14ac:dyDescent="0.2">
      <c r="A53" s="60">
        <v>56901</v>
      </c>
      <c r="B53" s="25" t="s">
        <v>198</v>
      </c>
      <c r="C53" s="29">
        <v>13950911.0941</v>
      </c>
      <c r="D53" s="29">
        <v>404890.75</v>
      </c>
      <c r="E53" s="29">
        <v>1228643438.6736002</v>
      </c>
      <c r="F53" s="25">
        <v>0.93</v>
      </c>
      <c r="G53" s="29">
        <v>11426383.979664482</v>
      </c>
      <c r="H53" s="29">
        <f t="shared" si="1"/>
        <v>0</v>
      </c>
      <c r="I53" s="29">
        <v>11338400.823021065</v>
      </c>
      <c r="J53" s="29">
        <f t="shared" si="5"/>
        <v>0</v>
      </c>
      <c r="K53" s="27">
        <v>49.28</v>
      </c>
      <c r="L53" s="39">
        <v>2216.8514763149351</v>
      </c>
      <c r="M53" s="27">
        <f t="shared" ref="M53:M84" si="6">E53/L53/10000</f>
        <v>55.422902788055524</v>
      </c>
      <c r="N53" s="29">
        <v>0</v>
      </c>
      <c r="O53" s="29">
        <v>0</v>
      </c>
      <c r="P53" s="29">
        <f t="shared" si="3"/>
        <v>0</v>
      </c>
    </row>
    <row r="54" spans="1:16" s="25" customFormat="1" ht="14.25" x14ac:dyDescent="0.2">
      <c r="A54" s="60">
        <v>56902</v>
      </c>
      <c r="B54" s="25" t="s">
        <v>32</v>
      </c>
      <c r="C54" s="29">
        <v>2089451.2983600989</v>
      </c>
      <c r="D54" s="29">
        <v>43750</v>
      </c>
      <c r="E54" s="29">
        <v>187624714.62720001</v>
      </c>
      <c r="F54" s="25">
        <v>0.93</v>
      </c>
      <c r="G54" s="29">
        <v>1744909.8460329601</v>
      </c>
      <c r="H54" s="29">
        <f t="shared" si="1"/>
        <v>0</v>
      </c>
      <c r="I54" s="29">
        <v>1731474.0402185065</v>
      </c>
      <c r="J54" s="29">
        <f t="shared" si="5"/>
        <v>0</v>
      </c>
      <c r="K54" s="27">
        <v>49.28</v>
      </c>
      <c r="L54" s="39">
        <v>318.58592505845763</v>
      </c>
      <c r="M54" s="27">
        <f t="shared" si="6"/>
        <v>58.892970426352825</v>
      </c>
      <c r="N54" s="29">
        <v>91059.503443908601</v>
      </c>
      <c r="O54" s="29">
        <v>108822.33448377602</v>
      </c>
      <c r="P54" s="29">
        <f t="shared" si="3"/>
        <v>17762.831039867422</v>
      </c>
    </row>
    <row r="55" spans="1:16" s="25" customFormat="1" ht="14.25" x14ac:dyDescent="0.2">
      <c r="A55" s="60">
        <v>57903</v>
      </c>
      <c r="B55" s="25" t="s">
        <v>33</v>
      </c>
      <c r="C55" s="29">
        <v>199257002.43336985</v>
      </c>
      <c r="D55" s="29">
        <v>5937250</v>
      </c>
      <c r="E55" s="29">
        <v>20240523613.876801</v>
      </c>
      <c r="F55" s="25">
        <v>0.93</v>
      </c>
      <c r="G55" s="29">
        <v>188236869.60905427</v>
      </c>
      <c r="H55" s="29">
        <f t="shared" si="1"/>
        <v>0</v>
      </c>
      <c r="I55" s="29">
        <v>168497917.63108659</v>
      </c>
      <c r="J55" s="29">
        <f t="shared" si="5"/>
        <v>0</v>
      </c>
      <c r="K55" s="27">
        <v>49.28</v>
      </c>
      <c r="L55" s="39">
        <v>32057.102049138364</v>
      </c>
      <c r="M55" s="27">
        <f t="shared" si="6"/>
        <v>63.138968653034652</v>
      </c>
      <c r="N55" s="29">
        <v>8214824.7427039994</v>
      </c>
      <c r="O55" s="29">
        <v>10525072.279215936</v>
      </c>
      <c r="P55" s="29">
        <f t="shared" si="3"/>
        <v>2310247.5365119362</v>
      </c>
    </row>
    <row r="56" spans="1:16" s="25" customFormat="1" ht="14.25" x14ac:dyDescent="0.2">
      <c r="A56" s="60">
        <v>57905</v>
      </c>
      <c r="B56" s="25" t="s">
        <v>34</v>
      </c>
      <c r="C56" s="29">
        <v>1273412178.1202285</v>
      </c>
      <c r="D56" s="29">
        <v>35880582.25</v>
      </c>
      <c r="E56" s="29">
        <v>125938726867.71042</v>
      </c>
      <c r="F56" s="25">
        <v>0.93</v>
      </c>
      <c r="G56" s="29">
        <v>1171230159.8697071</v>
      </c>
      <c r="H56" s="29">
        <f t="shared" si="1"/>
        <v>0</v>
      </c>
      <c r="I56" s="29">
        <v>1118936755.298712</v>
      </c>
      <c r="J56" s="29">
        <f t="shared" si="5"/>
        <v>0</v>
      </c>
      <c r="K56" s="27">
        <v>49.28</v>
      </c>
      <c r="L56" s="39">
        <v>205001.7032938787</v>
      </c>
      <c r="M56" s="27">
        <f t="shared" si="6"/>
        <v>61.433014869721291</v>
      </c>
      <c r="N56" s="29">
        <v>56573910.054605119</v>
      </c>
      <c r="O56" s="29">
        <v>70525687.045917839</v>
      </c>
      <c r="P56" s="29">
        <f t="shared" si="3"/>
        <v>13951776.99131272</v>
      </c>
    </row>
    <row r="57" spans="1:16" s="25" customFormat="1" ht="14.25" x14ac:dyDescent="0.2">
      <c r="A57" s="60">
        <v>57911</v>
      </c>
      <c r="B57" s="25" t="s">
        <v>35</v>
      </c>
      <c r="C57" s="29">
        <v>45526674.354566716</v>
      </c>
      <c r="D57" s="29">
        <v>1756488.75</v>
      </c>
      <c r="E57" s="29">
        <v>17907093665.388802</v>
      </c>
      <c r="F57" s="25">
        <v>0.93</v>
      </c>
      <c r="G57" s="29">
        <v>166535971.08811587</v>
      </c>
      <c r="H57" s="29">
        <f t="shared" si="1"/>
        <v>122765785.48354915</v>
      </c>
      <c r="I57" s="29">
        <v>137480877.22739106</v>
      </c>
      <c r="J57" s="29">
        <f t="shared" si="5"/>
        <v>93710691.622824341</v>
      </c>
      <c r="K57" s="27">
        <v>49.28</v>
      </c>
      <c r="L57" s="39">
        <v>7310.2993833404544</v>
      </c>
      <c r="M57" s="27">
        <f t="shared" si="6"/>
        <v>244.95704931315854</v>
      </c>
      <c r="N57" s="29">
        <v>0</v>
      </c>
      <c r="O57" s="29">
        <v>0</v>
      </c>
      <c r="P57" s="29">
        <f t="shared" si="3"/>
        <v>0</v>
      </c>
    </row>
    <row r="58" spans="1:16" s="25" customFormat="1" ht="14.25" x14ac:dyDescent="0.2">
      <c r="A58" s="60">
        <v>57916</v>
      </c>
      <c r="B58" s="25" t="s">
        <v>36</v>
      </c>
      <c r="C58" s="29">
        <v>306424457.11556578</v>
      </c>
      <c r="D58" s="29">
        <v>9324969.75</v>
      </c>
      <c r="E58" s="29">
        <v>24741341183.372803</v>
      </c>
      <c r="F58" s="25">
        <v>0.93</v>
      </c>
      <c r="G58" s="29">
        <v>230094473.0053671</v>
      </c>
      <c r="H58" s="29">
        <f t="shared" si="1"/>
        <v>0</v>
      </c>
      <c r="I58" s="29">
        <v>216413089.66857347</v>
      </c>
      <c r="J58" s="29">
        <f t="shared" si="5"/>
        <v>0</v>
      </c>
      <c r="K58" s="27">
        <v>49.28</v>
      </c>
      <c r="L58" s="39">
        <v>49290.237055298086</v>
      </c>
      <c r="M58" s="27">
        <f t="shared" si="6"/>
        <v>50.195216459632377</v>
      </c>
      <c r="N58" s="29">
        <v>13359625.851467993</v>
      </c>
      <c r="O58" s="29">
        <v>13607737.65085504</v>
      </c>
      <c r="P58" s="29">
        <f t="shared" si="3"/>
        <v>248111.79938704707</v>
      </c>
    </row>
    <row r="59" spans="1:16" s="25" customFormat="1" ht="14.25" x14ac:dyDescent="0.2">
      <c r="A59" s="60">
        <v>57919</v>
      </c>
      <c r="B59" s="25" t="s">
        <v>37</v>
      </c>
      <c r="C59" s="29">
        <v>15306083.75385</v>
      </c>
      <c r="D59" s="29">
        <v>476320</v>
      </c>
      <c r="E59" s="29">
        <v>1261389397.7104001</v>
      </c>
      <c r="F59" s="25">
        <v>0.93</v>
      </c>
      <c r="G59" s="29">
        <v>11730921.398706723</v>
      </c>
      <c r="H59" s="29">
        <f t="shared" si="1"/>
        <v>0</v>
      </c>
      <c r="I59" s="29">
        <v>11640593.303936679</v>
      </c>
      <c r="J59" s="29">
        <f t="shared" si="5"/>
        <v>0</v>
      </c>
      <c r="K59" s="27">
        <v>49.28</v>
      </c>
      <c r="L59" s="39">
        <v>2468.6321028977272</v>
      </c>
      <c r="M59" s="27">
        <f t="shared" si="6"/>
        <v>51.09669424738329</v>
      </c>
      <c r="N59" s="29">
        <v>0</v>
      </c>
      <c r="O59" s="29">
        <v>0</v>
      </c>
      <c r="P59" s="29">
        <f t="shared" si="3"/>
        <v>0</v>
      </c>
    </row>
    <row r="60" spans="1:16" s="25" customFormat="1" ht="14.25" x14ac:dyDescent="0.2">
      <c r="A60" s="60">
        <v>57922</v>
      </c>
      <c r="B60" s="25" t="s">
        <v>38</v>
      </c>
      <c r="C60" s="29">
        <v>91965099.669103429</v>
      </c>
      <c r="D60" s="29">
        <v>3134377.5</v>
      </c>
      <c r="E60" s="29">
        <v>12707090374.428801</v>
      </c>
      <c r="F60" s="25">
        <v>0.93</v>
      </c>
      <c r="G60" s="29">
        <v>118175940.48218784</v>
      </c>
      <c r="H60" s="29">
        <f t="shared" si="1"/>
        <v>29345218.313084409</v>
      </c>
      <c r="I60" s="29">
        <v>117265985.740475</v>
      </c>
      <c r="J60" s="29">
        <f t="shared" si="5"/>
        <v>28435263.57137157</v>
      </c>
      <c r="K60" s="27">
        <v>49.28</v>
      </c>
      <c r="L60" s="39">
        <v>14929.399296932375</v>
      </c>
      <c r="M60" s="27">
        <f t="shared" si="6"/>
        <v>85.114545613632259</v>
      </c>
      <c r="N60" s="29">
        <v>4267180.6246463992</v>
      </c>
      <c r="O60" s="29">
        <v>7370112.4171687039</v>
      </c>
      <c r="P60" s="29">
        <f t="shared" si="3"/>
        <v>3102931.7925223047</v>
      </c>
    </row>
    <row r="61" spans="1:16" s="25" customFormat="1" ht="14.25" x14ac:dyDescent="0.2">
      <c r="A61" s="60">
        <v>58905</v>
      </c>
      <c r="B61" s="25" t="s">
        <v>39</v>
      </c>
      <c r="C61" s="29">
        <v>2641368.0948049207</v>
      </c>
      <c r="D61" s="29">
        <v>58000</v>
      </c>
      <c r="E61" s="29">
        <v>1036060866.5776001</v>
      </c>
      <c r="F61" s="25">
        <v>0.93</v>
      </c>
      <c r="G61" s="29">
        <v>9635366.0591716822</v>
      </c>
      <c r="H61" s="29">
        <f t="shared" si="1"/>
        <v>7051997.964366762</v>
      </c>
      <c r="I61" s="29">
        <v>9530898.7807049416</v>
      </c>
      <c r="J61" s="29">
        <f t="shared" si="5"/>
        <v>6947530.6859000213</v>
      </c>
      <c r="K61" s="27">
        <v>49.28</v>
      </c>
      <c r="L61" s="39">
        <v>412.30374915664299</v>
      </c>
      <c r="M61" s="27">
        <f t="shared" si="6"/>
        <v>251.28582233288847</v>
      </c>
      <c r="N61" s="29">
        <v>117846.30679894832</v>
      </c>
      <c r="O61" s="29">
        <v>600915.30261500808</v>
      </c>
      <c r="P61" s="29">
        <f t="shared" si="3"/>
        <v>483068.99581605976</v>
      </c>
    </row>
    <row r="62" spans="1:16" s="25" customFormat="1" ht="14.25" x14ac:dyDescent="0.2">
      <c r="A62" s="60">
        <v>58909</v>
      </c>
      <c r="B62" s="25" t="s">
        <v>40</v>
      </c>
      <c r="C62" s="29">
        <v>2917318.9013007511</v>
      </c>
      <c r="D62" s="29">
        <v>56250</v>
      </c>
      <c r="E62" s="29">
        <v>1036203170.8880001</v>
      </c>
      <c r="F62" s="25">
        <v>0.93</v>
      </c>
      <c r="G62" s="29">
        <v>9636689.4892584011</v>
      </c>
      <c r="H62" s="29">
        <f t="shared" si="1"/>
        <v>6775620.5879576504</v>
      </c>
      <c r="I62" s="29">
        <v>9537466.9505891465</v>
      </c>
      <c r="J62" s="29">
        <f t="shared" si="5"/>
        <v>6676398.0492883958</v>
      </c>
      <c r="K62" s="27">
        <v>49.28</v>
      </c>
      <c r="L62" s="39">
        <v>452.77108787349857</v>
      </c>
      <c r="M62" s="27">
        <f t="shared" si="6"/>
        <v>228.8580694837805</v>
      </c>
      <c r="N62" s="29">
        <v>0</v>
      </c>
      <c r="O62" s="29">
        <v>0</v>
      </c>
      <c r="P62" s="29">
        <f t="shared" si="3"/>
        <v>0</v>
      </c>
    </row>
    <row r="63" spans="1:16" s="25" customFormat="1" ht="14.25" x14ac:dyDescent="0.2">
      <c r="A63" s="60">
        <v>61902</v>
      </c>
      <c r="B63" s="25" t="s">
        <v>41</v>
      </c>
      <c r="C63" s="29">
        <v>388666434.02632266</v>
      </c>
      <c r="D63" s="29">
        <v>12865314</v>
      </c>
      <c r="E63" s="29">
        <v>40710931444.918404</v>
      </c>
      <c r="F63" s="25">
        <v>0.93</v>
      </c>
      <c r="G63" s="29">
        <v>378611662.43774116</v>
      </c>
      <c r="H63" s="29">
        <f t="shared" si="1"/>
        <v>2810542.4114184976</v>
      </c>
      <c r="I63" s="29">
        <v>375696352.63697058</v>
      </c>
      <c r="J63" s="29">
        <f t="shared" si="5"/>
        <v>0</v>
      </c>
      <c r="K63" s="27">
        <v>49.28</v>
      </c>
      <c r="L63" s="39">
        <v>62559.368662164088</v>
      </c>
      <c r="M63" s="27">
        <f t="shared" si="6"/>
        <v>65.075675019624001</v>
      </c>
      <c r="N63" s="29">
        <v>0</v>
      </c>
      <c r="O63" s="29">
        <v>0</v>
      </c>
      <c r="P63" s="29">
        <f t="shared" si="3"/>
        <v>0</v>
      </c>
    </row>
    <row r="64" spans="1:16" s="25" customFormat="1" ht="14.25" x14ac:dyDescent="0.2">
      <c r="A64" s="60">
        <v>61910</v>
      </c>
      <c r="B64" s="25" t="s">
        <v>42</v>
      </c>
      <c r="C64" s="29">
        <v>25558485.328107521</v>
      </c>
      <c r="D64" s="29">
        <v>712500</v>
      </c>
      <c r="E64" s="29">
        <v>2206909062.7168002</v>
      </c>
      <c r="F64" s="25">
        <v>0.93</v>
      </c>
      <c r="G64" s="29">
        <v>20524254.283266243</v>
      </c>
      <c r="H64" s="29">
        <f t="shared" si="1"/>
        <v>0</v>
      </c>
      <c r="I64" s="29">
        <v>20366217.525285091</v>
      </c>
      <c r="J64" s="29">
        <f t="shared" si="5"/>
        <v>0</v>
      </c>
      <c r="K64" s="27">
        <v>49.28</v>
      </c>
      <c r="L64" s="39">
        <v>4087.8369039135587</v>
      </c>
      <c r="M64" s="27">
        <f t="shared" si="6"/>
        <v>53.987209240270303</v>
      </c>
      <c r="N64" s="29">
        <v>261883.18341231821</v>
      </c>
      <c r="O64" s="29">
        <v>286898.17815318401</v>
      </c>
      <c r="P64" s="29">
        <f t="shared" si="3"/>
        <v>25014.994740865804</v>
      </c>
    </row>
    <row r="65" spans="1:16" s="25" customFormat="1" ht="14.25" x14ac:dyDescent="0.2">
      <c r="A65" s="60">
        <v>61911</v>
      </c>
      <c r="B65" s="25" t="s">
        <v>43</v>
      </c>
      <c r="C65" s="29">
        <v>186190507.68674728</v>
      </c>
      <c r="D65" s="29">
        <v>5819040</v>
      </c>
      <c r="E65" s="29">
        <v>18432460836.4496</v>
      </c>
      <c r="F65" s="25">
        <v>0.93</v>
      </c>
      <c r="G65" s="29">
        <v>171421885.7789813</v>
      </c>
      <c r="H65" s="29">
        <f t="shared" si="1"/>
        <v>0</v>
      </c>
      <c r="I65" s="29">
        <v>169166868.27910167</v>
      </c>
      <c r="J65" s="29">
        <f t="shared" si="5"/>
        <v>0</v>
      </c>
      <c r="K65" s="27">
        <v>49.28</v>
      </c>
      <c r="L65" s="39">
        <v>29630.099866595327</v>
      </c>
      <c r="M65" s="27">
        <f t="shared" si="6"/>
        <v>62.208568042088068</v>
      </c>
      <c r="N65" s="29">
        <v>0</v>
      </c>
      <c r="O65" s="29">
        <v>0</v>
      </c>
      <c r="P65" s="29">
        <f t="shared" si="3"/>
        <v>0</v>
      </c>
    </row>
    <row r="66" spans="1:16" s="25" customFormat="1" ht="14.25" x14ac:dyDescent="0.2">
      <c r="A66" s="60">
        <v>62902</v>
      </c>
      <c r="B66" s="25" t="s">
        <v>44</v>
      </c>
      <c r="C66" s="29">
        <v>1702328.1220632002</v>
      </c>
      <c r="D66" s="29">
        <v>40416.5</v>
      </c>
      <c r="E66" s="29">
        <v>464012090.28800005</v>
      </c>
      <c r="F66" s="25">
        <v>0.93</v>
      </c>
      <c r="G66" s="29">
        <v>4315312.4396784008</v>
      </c>
      <c r="H66" s="29">
        <f t="shared" si="1"/>
        <v>2653400.8176152008</v>
      </c>
      <c r="I66" s="29">
        <v>4282084.5338928774</v>
      </c>
      <c r="J66" s="29">
        <f t="shared" si="5"/>
        <v>2620172.9118296774</v>
      </c>
      <c r="K66" s="27">
        <v>49.28</v>
      </c>
      <c r="L66" s="39">
        <v>271.0992081271429</v>
      </c>
      <c r="M66" s="27">
        <f t="shared" si="6"/>
        <v>171.15951518028149</v>
      </c>
      <c r="N66" s="29">
        <v>77486.660063732503</v>
      </c>
      <c r="O66" s="29">
        <v>269127.01236704004</v>
      </c>
      <c r="P66" s="29">
        <f t="shared" si="3"/>
        <v>191640.35230330753</v>
      </c>
    </row>
    <row r="67" spans="1:16" s="25" customFormat="1" ht="14.25" x14ac:dyDescent="0.2">
      <c r="A67" s="60">
        <v>62904</v>
      </c>
      <c r="B67" s="25" t="s">
        <v>45</v>
      </c>
      <c r="C67" s="29">
        <v>5572368.6408010386</v>
      </c>
      <c r="D67" s="29">
        <v>117500</v>
      </c>
      <c r="E67" s="29">
        <v>2001447498.9344001</v>
      </c>
      <c r="F67" s="25">
        <v>0.89280000000000004</v>
      </c>
      <c r="G67" s="29">
        <v>17868923.270486325</v>
      </c>
      <c r="H67" s="29">
        <f t="shared" si="1"/>
        <v>12414054.629685286</v>
      </c>
      <c r="I67" s="29">
        <v>17731332.561303578</v>
      </c>
      <c r="J67" s="29">
        <f t="shared" si="5"/>
        <v>12276463.92050254</v>
      </c>
      <c r="K67" s="27">
        <v>49.28</v>
      </c>
      <c r="L67" s="39">
        <v>927.49165327398521</v>
      </c>
      <c r="M67" s="27">
        <f t="shared" si="6"/>
        <v>215.79142969852296</v>
      </c>
      <c r="N67" s="29">
        <v>0</v>
      </c>
      <c r="O67" s="29">
        <v>0</v>
      </c>
      <c r="P67" s="29">
        <f t="shared" si="3"/>
        <v>0</v>
      </c>
    </row>
    <row r="68" spans="1:16" s="25" customFormat="1" ht="14.25" x14ac:dyDescent="0.2">
      <c r="A68" s="60">
        <v>62905</v>
      </c>
      <c r="B68" s="25" t="s">
        <v>46</v>
      </c>
      <c r="C68" s="29">
        <v>1006975.9395349362</v>
      </c>
      <c r="D68" s="29">
        <v>16500</v>
      </c>
      <c r="E68" s="29">
        <v>898952285.86560011</v>
      </c>
      <c r="F68" s="25">
        <v>0.93</v>
      </c>
      <c r="G68" s="29">
        <v>8360256.2585500814</v>
      </c>
      <c r="H68" s="29">
        <f t="shared" si="1"/>
        <v>7369780.3190151453</v>
      </c>
      <c r="I68" s="29">
        <v>8295882.2853592439</v>
      </c>
      <c r="J68" s="29">
        <f t="shared" si="5"/>
        <v>7305406.3458243078</v>
      </c>
      <c r="K68" s="27">
        <v>49.28</v>
      </c>
      <c r="L68" s="39">
        <v>161.13180836606108</v>
      </c>
      <c r="M68" s="27">
        <f t="shared" si="6"/>
        <v>557.89871347024791</v>
      </c>
      <c r="N68" s="29">
        <v>0</v>
      </c>
      <c r="O68" s="29">
        <v>0</v>
      </c>
      <c r="P68" s="29">
        <f t="shared" si="3"/>
        <v>0</v>
      </c>
    </row>
    <row r="69" spans="1:16" s="25" customFormat="1" ht="14.25" x14ac:dyDescent="0.2">
      <c r="A69" s="60">
        <v>64903</v>
      </c>
      <c r="B69" s="25" t="s">
        <v>47</v>
      </c>
      <c r="C69" s="29">
        <v>17879638.233884897</v>
      </c>
      <c r="D69" s="29">
        <v>512667.5</v>
      </c>
      <c r="E69" s="29">
        <v>5900606546.4896002</v>
      </c>
      <c r="F69" s="25">
        <v>0.93</v>
      </c>
      <c r="G69" s="29">
        <v>54875640.882353283</v>
      </c>
      <c r="H69" s="29">
        <f t="shared" si="1"/>
        <v>37508670.14846839</v>
      </c>
      <c r="I69" s="29">
        <v>54186796.642800443</v>
      </c>
      <c r="J69" s="29">
        <f t="shared" si="5"/>
        <v>36819825.90891555</v>
      </c>
      <c r="K69" s="27">
        <v>49.28</v>
      </c>
      <c r="L69" s="39">
        <v>2844.8534470592367</v>
      </c>
      <c r="M69" s="27">
        <f t="shared" si="6"/>
        <v>207.41337493462578</v>
      </c>
      <c r="N69" s="29">
        <v>0</v>
      </c>
      <c r="O69" s="29">
        <v>0</v>
      </c>
      <c r="P69" s="29">
        <f t="shared" si="3"/>
        <v>0</v>
      </c>
    </row>
    <row r="70" spans="1:16" s="25" customFormat="1" ht="14.25" x14ac:dyDescent="0.2">
      <c r="A70" s="60">
        <v>69901</v>
      </c>
      <c r="B70" s="25" t="s">
        <v>48</v>
      </c>
      <c r="C70" s="29">
        <v>3482506.5128400004</v>
      </c>
      <c r="D70" s="29">
        <v>58475.750000000007</v>
      </c>
      <c r="E70" s="29">
        <v>328176512.02560002</v>
      </c>
      <c r="F70" s="25">
        <v>0.93</v>
      </c>
      <c r="G70" s="29">
        <v>3052041.5618380802</v>
      </c>
      <c r="H70" s="29">
        <f t="shared" si="1"/>
        <v>0</v>
      </c>
      <c r="I70" s="29">
        <v>3028540.8418119266</v>
      </c>
      <c r="J70" s="29">
        <f t="shared" si="5"/>
        <v>0</v>
      </c>
      <c r="K70" s="27">
        <v>49.28</v>
      </c>
      <c r="L70" s="39">
        <v>556.22849234415594</v>
      </c>
      <c r="M70" s="27">
        <f t="shared" si="6"/>
        <v>59.000305907117564</v>
      </c>
      <c r="N70" s="29">
        <v>0</v>
      </c>
      <c r="O70" s="29">
        <v>0</v>
      </c>
      <c r="P70" s="29">
        <f t="shared" si="3"/>
        <v>0</v>
      </c>
    </row>
    <row r="71" spans="1:16" s="25" customFormat="1" ht="14.25" x14ac:dyDescent="0.2">
      <c r="A71" s="60">
        <v>69902</v>
      </c>
      <c r="B71" s="25" t="s">
        <v>49</v>
      </c>
      <c r="C71" s="29">
        <v>3106745.3576071681</v>
      </c>
      <c r="D71" s="29">
        <v>69901</v>
      </c>
      <c r="E71" s="29">
        <v>260948888.32960004</v>
      </c>
      <c r="F71" s="25">
        <v>0.93</v>
      </c>
      <c r="G71" s="29">
        <v>2426824.6614652802</v>
      </c>
      <c r="H71" s="29">
        <f t="shared" si="1"/>
        <v>0</v>
      </c>
      <c r="I71" s="29">
        <v>2330204.2654427886</v>
      </c>
      <c r="J71" s="29">
        <f t="shared" si="5"/>
        <v>0</v>
      </c>
      <c r="K71" s="27">
        <v>49.28</v>
      </c>
      <c r="L71" s="39">
        <v>492.96239571544936</v>
      </c>
      <c r="M71" s="27">
        <f t="shared" si="6"/>
        <v>52.934846673421816</v>
      </c>
      <c r="N71" s="29">
        <v>136041.84642080113</v>
      </c>
      <c r="O71" s="29">
        <v>146131.37746457604</v>
      </c>
      <c r="P71" s="29">
        <f t="shared" si="3"/>
        <v>10089.531043774914</v>
      </c>
    </row>
    <row r="72" spans="1:16" s="25" customFormat="1" ht="14.25" x14ac:dyDescent="0.2">
      <c r="A72" s="60">
        <v>75906</v>
      </c>
      <c r="B72" s="25" t="s">
        <v>50</v>
      </c>
      <c r="C72" s="29">
        <v>2485749.9578132182</v>
      </c>
      <c r="D72" s="29">
        <v>56250</v>
      </c>
      <c r="E72" s="29">
        <v>223822033.87040001</v>
      </c>
      <c r="F72" s="25">
        <v>0.93</v>
      </c>
      <c r="G72" s="29">
        <v>2081544.9149947201</v>
      </c>
      <c r="H72" s="29">
        <f t="shared" si="1"/>
        <v>0</v>
      </c>
      <c r="I72" s="29">
        <v>2065517.0191492608</v>
      </c>
      <c r="J72" s="29">
        <f t="shared" si="5"/>
        <v>0</v>
      </c>
      <c r="K72" s="27">
        <v>49.28</v>
      </c>
      <c r="L72" s="39">
        <v>403.53083730734062</v>
      </c>
      <c r="M72" s="27">
        <f t="shared" si="6"/>
        <v>55.465905744380763</v>
      </c>
      <c r="N72" s="29">
        <v>0</v>
      </c>
      <c r="O72" s="29">
        <v>0</v>
      </c>
      <c r="P72" s="29">
        <f t="shared" si="3"/>
        <v>0</v>
      </c>
    </row>
    <row r="73" spans="1:16" s="25" customFormat="1" ht="14.25" x14ac:dyDescent="0.2">
      <c r="A73" s="60">
        <v>75908</v>
      </c>
      <c r="B73" s="25" t="s">
        <v>51</v>
      </c>
      <c r="C73" s="29">
        <v>2904180.5589740742</v>
      </c>
      <c r="D73" s="29">
        <v>62500</v>
      </c>
      <c r="E73" s="29">
        <v>398132173.67520005</v>
      </c>
      <c r="F73" s="25">
        <v>0.93</v>
      </c>
      <c r="G73" s="29">
        <v>3702629.2151793605</v>
      </c>
      <c r="H73" s="29">
        <f t="shared" si="1"/>
        <v>860948.65620528627</v>
      </c>
      <c r="I73" s="29">
        <v>3402783.4541739649</v>
      </c>
      <c r="J73" s="29">
        <f t="shared" si="5"/>
        <v>561102.89519989071</v>
      </c>
      <c r="K73" s="27">
        <v>49.28</v>
      </c>
      <c r="L73" s="39">
        <v>461.98953879449255</v>
      </c>
      <c r="M73" s="27">
        <f t="shared" si="6"/>
        <v>86.177746516529183</v>
      </c>
      <c r="N73" s="29">
        <v>0</v>
      </c>
      <c r="O73" s="29">
        <v>0</v>
      </c>
      <c r="P73" s="29">
        <f t="shared" si="3"/>
        <v>0</v>
      </c>
    </row>
    <row r="74" spans="1:16" s="25" customFormat="1" ht="14.25" x14ac:dyDescent="0.2">
      <c r="A74" s="60">
        <v>78901</v>
      </c>
      <c r="B74" s="25" t="s">
        <v>52</v>
      </c>
      <c r="C74" s="29">
        <v>2909618.4544020076</v>
      </c>
      <c r="D74" s="29">
        <v>41605.000000000007</v>
      </c>
      <c r="E74" s="29">
        <v>238732951.19040003</v>
      </c>
      <c r="F74" s="25">
        <v>0.93</v>
      </c>
      <c r="G74" s="29">
        <v>2220216.4460707204</v>
      </c>
      <c r="H74" s="29">
        <f t="shared" si="1"/>
        <v>0</v>
      </c>
      <c r="I74" s="29">
        <v>2203120.7794359759</v>
      </c>
      <c r="J74" s="29">
        <f t="shared" si="5"/>
        <v>0</v>
      </c>
      <c r="K74" s="27">
        <v>49.28</v>
      </c>
      <c r="L74" s="39">
        <v>454.70185948084537</v>
      </c>
      <c r="M74" s="27">
        <f t="shared" si="6"/>
        <v>52.50318339647275</v>
      </c>
      <c r="N74" s="29">
        <v>129964.70428425317</v>
      </c>
      <c r="O74" s="29">
        <v>138465.11169043201</v>
      </c>
      <c r="P74" s="29">
        <f t="shared" si="3"/>
        <v>8500.4074061788415</v>
      </c>
    </row>
    <row r="75" spans="1:16" s="25" customFormat="1" ht="14.25" x14ac:dyDescent="0.2">
      <c r="A75" s="60">
        <v>79910</v>
      </c>
      <c r="B75" s="25" t="s">
        <v>53</v>
      </c>
      <c r="C75" s="29">
        <v>29740793.300799996</v>
      </c>
      <c r="D75" s="29">
        <v>840000</v>
      </c>
      <c r="E75" s="29">
        <v>2694115919.0384002</v>
      </c>
      <c r="F75" s="25">
        <v>0.93</v>
      </c>
      <c r="G75" s="29">
        <v>25055278.047057122</v>
      </c>
      <c r="H75" s="29">
        <f t="shared" si="1"/>
        <v>0</v>
      </c>
      <c r="I75" s="29">
        <v>23888382.150902204</v>
      </c>
      <c r="J75" s="29">
        <f t="shared" si="5"/>
        <v>0</v>
      </c>
      <c r="K75" s="27">
        <v>49.28</v>
      </c>
      <c r="L75" s="39">
        <v>4797.2174189610387</v>
      </c>
      <c r="M75" s="27">
        <f t="shared" si="6"/>
        <v>56.159971161404663</v>
      </c>
      <c r="N75" s="29">
        <v>0</v>
      </c>
      <c r="O75" s="29">
        <v>0</v>
      </c>
      <c r="P75" s="29">
        <f t="shared" si="3"/>
        <v>0</v>
      </c>
    </row>
    <row r="76" spans="1:16" s="25" customFormat="1" ht="14.25" x14ac:dyDescent="0.2">
      <c r="A76" s="60">
        <v>81902</v>
      </c>
      <c r="B76" s="25" t="s">
        <v>54</v>
      </c>
      <c r="C76" s="29">
        <v>14644492.469594242</v>
      </c>
      <c r="D76" s="29">
        <v>440981</v>
      </c>
      <c r="E76" s="29">
        <v>1329406685.8496001</v>
      </c>
      <c r="F76" s="25">
        <v>0.93</v>
      </c>
      <c r="G76" s="29">
        <v>12363482.178401282</v>
      </c>
      <c r="H76" s="29">
        <f t="shared" si="1"/>
        <v>0</v>
      </c>
      <c r="I76" s="29">
        <v>12268283.365627591</v>
      </c>
      <c r="J76" s="29">
        <f t="shared" si="5"/>
        <v>0</v>
      </c>
      <c r="K76" s="27">
        <v>49.28</v>
      </c>
      <c r="L76" s="39">
        <v>2346.3331931159482</v>
      </c>
      <c r="M76" s="27">
        <f t="shared" si="6"/>
        <v>56.658904615509357</v>
      </c>
      <c r="N76" s="29">
        <v>416258.27912431414</v>
      </c>
      <c r="O76" s="29">
        <v>478586.40690585598</v>
      </c>
      <c r="P76" s="29">
        <f t="shared" si="3"/>
        <v>62328.127781541843</v>
      </c>
    </row>
    <row r="77" spans="1:16" s="25" customFormat="1" ht="14.25" x14ac:dyDescent="0.2">
      <c r="A77" s="60">
        <v>81906</v>
      </c>
      <c r="B77" s="25" t="s">
        <v>55</v>
      </c>
      <c r="C77" s="29">
        <v>1866951.9797333931</v>
      </c>
      <c r="D77" s="29">
        <v>36118.75</v>
      </c>
      <c r="E77" s="29">
        <v>166655456.27360001</v>
      </c>
      <c r="F77" s="25">
        <v>0.93</v>
      </c>
      <c r="G77" s="29">
        <v>1549895.7433444802</v>
      </c>
      <c r="H77" s="29">
        <f t="shared" si="1"/>
        <v>0</v>
      </c>
      <c r="I77" s="29">
        <v>1537961.5461207277</v>
      </c>
      <c r="J77" s="29">
        <f t="shared" si="5"/>
        <v>0</v>
      </c>
      <c r="K77" s="27">
        <v>49.28</v>
      </c>
      <c r="L77" s="39">
        <v>297.01103567100535</v>
      </c>
      <c r="M77" s="27">
        <f t="shared" si="6"/>
        <v>56.110863320985061</v>
      </c>
      <c r="N77" s="29">
        <v>84892.882259629434</v>
      </c>
      <c r="O77" s="29">
        <v>96660.164638688002</v>
      </c>
      <c r="P77" s="29">
        <f t="shared" si="3"/>
        <v>11767.282379058568</v>
      </c>
    </row>
    <row r="78" spans="1:16" s="25" customFormat="1" ht="14.25" x14ac:dyDescent="0.2">
      <c r="A78" s="60">
        <v>82902</v>
      </c>
      <c r="B78" s="25" t="s">
        <v>191</v>
      </c>
      <c r="C78" s="29">
        <v>9571960.4314499982</v>
      </c>
      <c r="D78" s="29">
        <v>218250</v>
      </c>
      <c r="E78" s="29">
        <v>1245866867.1376002</v>
      </c>
      <c r="F78" s="25">
        <v>0.93</v>
      </c>
      <c r="G78" s="29">
        <v>11586561.864379682</v>
      </c>
      <c r="H78" s="29">
        <f t="shared" si="1"/>
        <v>2232851.4329296835</v>
      </c>
      <c r="I78" s="29">
        <v>11497345.338023957</v>
      </c>
      <c r="J78" s="29">
        <f t="shared" si="5"/>
        <v>2143634.9065739587</v>
      </c>
      <c r="K78" s="27">
        <v>49.28</v>
      </c>
      <c r="L78" s="39">
        <v>1538.296660949675</v>
      </c>
      <c r="M78" s="27">
        <f t="shared" si="6"/>
        <v>80.990026096036516</v>
      </c>
      <c r="N78" s="29">
        <v>409359.20103863993</v>
      </c>
      <c r="O78" s="29">
        <v>672768.10825430404</v>
      </c>
      <c r="P78" s="29">
        <f t="shared" si="3"/>
        <v>263408.90721566411</v>
      </c>
    </row>
    <row r="79" spans="1:16" s="25" customFormat="1" ht="14.25" x14ac:dyDescent="0.2">
      <c r="A79" s="60">
        <v>83902</v>
      </c>
      <c r="B79" s="25" t="s">
        <v>56</v>
      </c>
      <c r="C79" s="29">
        <v>1864237.6807639245</v>
      </c>
      <c r="D79" s="29">
        <v>25463.75</v>
      </c>
      <c r="E79" s="29">
        <v>220296912.40960002</v>
      </c>
      <c r="F79" s="25">
        <v>0.93</v>
      </c>
      <c r="G79" s="29">
        <v>2048761.2854092803</v>
      </c>
      <c r="H79" s="29">
        <f t="shared" si="1"/>
        <v>209987.35464535584</v>
      </c>
      <c r="I79" s="29">
        <v>2016994.6802336096</v>
      </c>
      <c r="J79" s="29">
        <f t="shared" si="5"/>
        <v>178220.74946968514</v>
      </c>
      <c r="K79" s="27">
        <v>49.28</v>
      </c>
      <c r="L79" s="39">
        <v>296.09264298115659</v>
      </c>
      <c r="M79" s="27">
        <f t="shared" si="6"/>
        <v>74.401346210962686</v>
      </c>
      <c r="N79" s="29">
        <v>83171.239042834975</v>
      </c>
      <c r="O79" s="29">
        <v>125569.24007347201</v>
      </c>
      <c r="P79" s="29">
        <f t="shared" si="3"/>
        <v>42398.001030637039</v>
      </c>
    </row>
    <row r="80" spans="1:16" s="25" customFormat="1" ht="14.25" x14ac:dyDescent="0.2">
      <c r="A80" s="60">
        <v>83903</v>
      </c>
      <c r="B80" s="25" t="s">
        <v>57</v>
      </c>
      <c r="C80" s="29">
        <v>23680860.205202334</v>
      </c>
      <c r="D80" s="29">
        <v>667568.50000000012</v>
      </c>
      <c r="E80" s="29">
        <v>3142266002.9024005</v>
      </c>
      <c r="F80" s="25">
        <v>0.93</v>
      </c>
      <c r="G80" s="29">
        <v>29223073.826992325</v>
      </c>
      <c r="H80" s="29">
        <f t="shared" si="1"/>
        <v>6209782.1217899919</v>
      </c>
      <c r="I80" s="29">
        <v>28998056.158524487</v>
      </c>
      <c r="J80" s="29">
        <f t="shared" si="5"/>
        <v>5984764.4533221535</v>
      </c>
      <c r="K80" s="27">
        <v>49.28</v>
      </c>
      <c r="L80" s="39">
        <v>3766.6227502149941</v>
      </c>
      <c r="M80" s="27">
        <f t="shared" si="6"/>
        <v>83.423963887093393</v>
      </c>
      <c r="N80" s="29">
        <v>0</v>
      </c>
      <c r="O80" s="29">
        <v>0</v>
      </c>
      <c r="P80" s="29">
        <f t="shared" si="3"/>
        <v>0</v>
      </c>
    </row>
    <row r="81" spans="1:16" s="25" customFormat="1" ht="14.25" x14ac:dyDescent="0.2">
      <c r="A81" s="60">
        <v>84902</v>
      </c>
      <c r="B81" s="25" t="s">
        <v>58</v>
      </c>
      <c r="C81" s="29">
        <v>54594987.646975502</v>
      </c>
      <c r="D81" s="29">
        <v>1611532.5</v>
      </c>
      <c r="E81" s="29">
        <v>7971660900.017601</v>
      </c>
      <c r="F81" s="25">
        <v>0.93</v>
      </c>
      <c r="G81" s="29">
        <v>74136446.370163694</v>
      </c>
      <c r="H81" s="29">
        <f t="shared" si="1"/>
        <v>21152991.223188192</v>
      </c>
      <c r="I81" s="29">
        <v>69287298.975417823</v>
      </c>
      <c r="J81" s="29">
        <f t="shared" si="5"/>
        <v>16303843.82844232</v>
      </c>
      <c r="K81" s="27">
        <v>49.28</v>
      </c>
      <c r="L81" s="39">
        <v>8771.8272154181013</v>
      </c>
      <c r="M81" s="27">
        <f t="shared" si="6"/>
        <v>90.877997300333732</v>
      </c>
      <c r="N81" s="29">
        <v>0</v>
      </c>
      <c r="O81" s="29">
        <v>0</v>
      </c>
      <c r="P81" s="29">
        <f t="shared" si="3"/>
        <v>0</v>
      </c>
    </row>
    <row r="82" spans="1:16" s="25" customFormat="1" ht="14.25" x14ac:dyDescent="0.2">
      <c r="A82" s="60">
        <v>84906</v>
      </c>
      <c r="B82" s="25" t="s">
        <v>59</v>
      </c>
      <c r="C82" s="29">
        <v>66533002.942600451</v>
      </c>
      <c r="D82" s="29">
        <v>2125000</v>
      </c>
      <c r="E82" s="29">
        <v>5429011591.1136007</v>
      </c>
      <c r="F82" s="25">
        <v>0.93</v>
      </c>
      <c r="G82" s="29">
        <v>31202701</v>
      </c>
      <c r="H82" s="29">
        <f t="shared" si="1"/>
        <v>0</v>
      </c>
      <c r="I82" s="29">
        <v>47408730.878779821</v>
      </c>
      <c r="J82" s="29">
        <f t="shared" ref="J82:J113" si="7">IF((I82+D82-H82)&lt;C82,MAX(0,I82+D82-C82),H82)</f>
        <v>0</v>
      </c>
      <c r="K82" s="27">
        <v>49.28</v>
      </c>
      <c r="L82" s="39">
        <v>10697.022717954618</v>
      </c>
      <c r="M82" s="27">
        <f t="shared" si="6"/>
        <v>50.752548015076897</v>
      </c>
      <c r="N82" s="29">
        <v>2899321.0374744199</v>
      </c>
      <c r="O82" s="29">
        <v>2985956.3751124805</v>
      </c>
      <c r="P82" s="29">
        <f t="shared" si="3"/>
        <v>86635.337638060562</v>
      </c>
    </row>
    <row r="83" spans="1:16" s="25" customFormat="1" ht="14.25" x14ac:dyDescent="0.2">
      <c r="A83" s="60">
        <v>86901</v>
      </c>
      <c r="B83" s="25" t="s">
        <v>60</v>
      </c>
      <c r="C83" s="29">
        <v>25731562.582635041</v>
      </c>
      <c r="D83" s="29">
        <v>768750</v>
      </c>
      <c r="E83" s="29">
        <v>3836917876.7168002</v>
      </c>
      <c r="F83" s="25">
        <v>0.93</v>
      </c>
      <c r="G83" s="29">
        <v>35683336.253466241</v>
      </c>
      <c r="H83" s="29">
        <f t="shared" ref="H83:H146" si="8">IF(C83-D83&lt;G83,D83+G83-C83,0)</f>
        <v>10720523.6708312</v>
      </c>
      <c r="I83" s="29">
        <v>35408574.564314552</v>
      </c>
      <c r="J83" s="29">
        <f t="shared" si="7"/>
        <v>10445761.98167951</v>
      </c>
      <c r="K83" s="27">
        <v>49.28</v>
      </c>
      <c r="L83" s="39">
        <v>4120.0752883116884</v>
      </c>
      <c r="M83" s="27">
        <f t="shared" si="6"/>
        <v>93.127372880826186</v>
      </c>
      <c r="N83" s="29">
        <v>0</v>
      </c>
      <c r="O83" s="29">
        <v>0</v>
      </c>
      <c r="P83" s="29">
        <f t="shared" ref="P83:P146" si="9">IF(O83-N83&gt;0,O83-N83,0)</f>
        <v>0</v>
      </c>
    </row>
    <row r="84" spans="1:16" s="25" customFormat="1" ht="14.25" x14ac:dyDescent="0.2">
      <c r="A84" s="60">
        <v>86902</v>
      </c>
      <c r="B84" s="25" t="s">
        <v>61</v>
      </c>
      <c r="C84" s="29">
        <v>5900493.8922507092</v>
      </c>
      <c r="D84" s="29">
        <v>138750</v>
      </c>
      <c r="E84" s="29">
        <v>467617507.91360003</v>
      </c>
      <c r="F84" s="25">
        <v>0.93</v>
      </c>
      <c r="G84" s="29">
        <v>4348842.8235964803</v>
      </c>
      <c r="H84" s="29">
        <f t="shared" si="8"/>
        <v>0</v>
      </c>
      <c r="I84" s="29">
        <v>4315356.7338547865</v>
      </c>
      <c r="J84" s="29">
        <f t="shared" si="7"/>
        <v>0</v>
      </c>
      <c r="K84" s="27">
        <v>49.28</v>
      </c>
      <c r="L84" s="39">
        <v>925.05452796277746</v>
      </c>
      <c r="M84" s="27">
        <f t="shared" si="6"/>
        <v>50.550264203713638</v>
      </c>
      <c r="N84" s="29">
        <v>0</v>
      </c>
      <c r="O84" s="29">
        <v>0</v>
      </c>
      <c r="P84" s="29">
        <f t="shared" si="9"/>
        <v>0</v>
      </c>
    </row>
    <row r="85" spans="1:16" s="25" customFormat="1" ht="14.25" x14ac:dyDescent="0.2">
      <c r="A85" s="60">
        <v>87901</v>
      </c>
      <c r="B85" s="25" t="s">
        <v>62</v>
      </c>
      <c r="C85" s="29">
        <v>3238324.8373244447</v>
      </c>
      <c r="D85" s="29">
        <v>72161</v>
      </c>
      <c r="E85" s="29">
        <v>3061043452.4192004</v>
      </c>
      <c r="F85" s="25">
        <v>0.93</v>
      </c>
      <c r="G85" s="29">
        <v>28467704.107498564</v>
      </c>
      <c r="H85" s="29">
        <f t="shared" si="8"/>
        <v>25301540.27017412</v>
      </c>
      <c r="I85" s="29">
        <v>29414039.007823948</v>
      </c>
      <c r="J85" s="29">
        <f t="shared" si="7"/>
        <v>25301540.27017412</v>
      </c>
      <c r="K85" s="27">
        <v>49.28</v>
      </c>
      <c r="L85" s="39">
        <v>505.80419437085141</v>
      </c>
      <c r="M85" s="27">
        <f t="shared" ref="M85:M116" si="10">E85/L85/10000</f>
        <v>605.18348532611594</v>
      </c>
      <c r="N85" s="29">
        <v>0</v>
      </c>
      <c r="O85" s="29">
        <v>0</v>
      </c>
      <c r="P85" s="29">
        <f t="shared" si="9"/>
        <v>0</v>
      </c>
    </row>
    <row r="86" spans="1:16" s="25" customFormat="1" ht="14.25" x14ac:dyDescent="0.2">
      <c r="A86" s="60">
        <v>90905</v>
      </c>
      <c r="B86" s="25" t="s">
        <v>63</v>
      </c>
      <c r="C86" s="29">
        <v>624128.78093631892</v>
      </c>
      <c r="D86" s="29">
        <v>10552.5</v>
      </c>
      <c r="E86" s="29">
        <v>103115565.32640001</v>
      </c>
      <c r="F86" s="25">
        <v>0.90210000000000001</v>
      </c>
      <c r="G86" s="29">
        <v>930205.51480945456</v>
      </c>
      <c r="H86" s="29">
        <f t="shared" si="8"/>
        <v>316629.23387313564</v>
      </c>
      <c r="I86" s="29">
        <v>923042.93234542164</v>
      </c>
      <c r="J86" s="29">
        <f t="shared" si="7"/>
        <v>309466.65140910272</v>
      </c>
      <c r="K86" s="27">
        <v>49.28</v>
      </c>
      <c r="L86" s="39">
        <v>104.45320339675976</v>
      </c>
      <c r="M86" s="27">
        <f t="shared" si="10"/>
        <v>98.719390093495932</v>
      </c>
      <c r="N86" s="29">
        <v>0</v>
      </c>
      <c r="O86" s="29">
        <v>0</v>
      </c>
      <c r="P86" s="29">
        <f t="shared" si="9"/>
        <v>0</v>
      </c>
    </row>
    <row r="87" spans="1:16" s="25" customFormat="1" ht="14.25" x14ac:dyDescent="0.2">
      <c r="A87" s="60">
        <v>91913</v>
      </c>
      <c r="B87" s="25" t="s">
        <v>64</v>
      </c>
      <c r="C87" s="29">
        <v>11891602.062349999</v>
      </c>
      <c r="D87" s="29">
        <v>335000</v>
      </c>
      <c r="E87" s="29">
        <v>960897992.87680006</v>
      </c>
      <c r="F87" s="25">
        <v>0.93</v>
      </c>
      <c r="G87" s="29">
        <v>8936351.3337542415</v>
      </c>
      <c r="H87" s="29">
        <f t="shared" si="8"/>
        <v>0</v>
      </c>
      <c r="I87" s="29">
        <v>8867541.4284843337</v>
      </c>
      <c r="J87" s="29">
        <f t="shared" si="7"/>
        <v>0</v>
      </c>
      <c r="K87" s="27">
        <v>49.28</v>
      </c>
      <c r="L87" s="39">
        <v>1912.1290685633116</v>
      </c>
      <c r="M87" s="27">
        <f t="shared" si="10"/>
        <v>50.252778887921821</v>
      </c>
      <c r="N87" s="29">
        <v>0</v>
      </c>
      <c r="O87" s="29">
        <v>0</v>
      </c>
      <c r="P87" s="29">
        <f t="shared" si="9"/>
        <v>0</v>
      </c>
    </row>
    <row r="88" spans="1:16" s="25" customFormat="1" ht="14.25" x14ac:dyDescent="0.2">
      <c r="A88" s="60">
        <v>93905</v>
      </c>
      <c r="B88" s="25" t="s">
        <v>65</v>
      </c>
      <c r="C88" s="29">
        <v>2073835.706888889</v>
      </c>
      <c r="D88" s="29">
        <v>35000</v>
      </c>
      <c r="E88" s="29">
        <v>165276691.70880002</v>
      </c>
      <c r="F88" s="25">
        <v>0.93</v>
      </c>
      <c r="G88" s="29">
        <v>1537073.2328918404</v>
      </c>
      <c r="H88" s="29">
        <f t="shared" si="8"/>
        <v>0</v>
      </c>
      <c r="I88" s="29">
        <v>1525237.7689985728</v>
      </c>
      <c r="J88" s="29">
        <f t="shared" si="7"/>
        <v>0</v>
      </c>
      <c r="K88" s="27">
        <v>49.28</v>
      </c>
      <c r="L88" s="39">
        <v>328.95855631313134</v>
      </c>
      <c r="M88" s="27">
        <f t="shared" si="10"/>
        <v>50.242405475380096</v>
      </c>
      <c r="N88" s="29">
        <v>0</v>
      </c>
      <c r="O88" s="29">
        <v>0</v>
      </c>
      <c r="P88" s="29">
        <f t="shared" si="9"/>
        <v>0</v>
      </c>
    </row>
    <row r="89" spans="1:16" s="25" customFormat="1" ht="14.25" x14ac:dyDescent="0.2">
      <c r="A89" s="60">
        <v>95901</v>
      </c>
      <c r="B89" s="25" t="s">
        <v>66</v>
      </c>
      <c r="C89" s="29">
        <v>7687293.1699064868</v>
      </c>
      <c r="D89" s="29">
        <v>187500</v>
      </c>
      <c r="E89" s="29">
        <v>624278497.18080008</v>
      </c>
      <c r="F89" s="25">
        <v>0.93</v>
      </c>
      <c r="G89" s="29">
        <v>5805790.0237814412</v>
      </c>
      <c r="H89" s="29">
        <f t="shared" si="8"/>
        <v>0</v>
      </c>
      <c r="I89" s="29">
        <v>5761085.440598323</v>
      </c>
      <c r="J89" s="29">
        <f t="shared" si="7"/>
        <v>0</v>
      </c>
      <c r="K89" s="27">
        <v>49.28</v>
      </c>
      <c r="L89" s="39">
        <v>1222.0130145952089</v>
      </c>
      <c r="M89" s="27">
        <f t="shared" si="10"/>
        <v>51.086075984844726</v>
      </c>
      <c r="N89" s="29">
        <v>349280.64788366103</v>
      </c>
      <c r="O89" s="29">
        <v>362081.52836486406</v>
      </c>
      <c r="P89" s="29">
        <f t="shared" si="9"/>
        <v>12800.880481203028</v>
      </c>
    </row>
    <row r="90" spans="1:16" s="25" customFormat="1" ht="14.25" x14ac:dyDescent="0.2">
      <c r="A90" s="60">
        <v>98903</v>
      </c>
      <c r="B90" s="25" t="s">
        <v>67</v>
      </c>
      <c r="C90" s="29">
        <v>1431078.8985399706</v>
      </c>
      <c r="D90" s="29">
        <v>29697.5</v>
      </c>
      <c r="E90" s="29">
        <v>125624853.208</v>
      </c>
      <c r="F90" s="25">
        <v>0.93</v>
      </c>
      <c r="G90" s="29">
        <v>1168311.1348344001</v>
      </c>
      <c r="H90" s="29">
        <f t="shared" si="8"/>
        <v>0</v>
      </c>
      <c r="I90" s="29">
        <v>1167181.6962630847</v>
      </c>
      <c r="J90" s="29">
        <f t="shared" si="7"/>
        <v>0</v>
      </c>
      <c r="K90" s="27">
        <v>49.28</v>
      </c>
      <c r="L90" s="39">
        <v>215.66995106168355</v>
      </c>
      <c r="M90" s="27">
        <f t="shared" si="10"/>
        <v>58.248658466134742</v>
      </c>
      <c r="N90" s="29">
        <v>0</v>
      </c>
      <c r="O90" s="29">
        <v>0</v>
      </c>
      <c r="P90" s="29">
        <f t="shared" si="9"/>
        <v>0</v>
      </c>
    </row>
    <row r="91" spans="1:16" s="25" customFormat="1" ht="14.25" x14ac:dyDescent="0.2">
      <c r="A91" s="60">
        <v>101908</v>
      </c>
      <c r="B91" s="25" t="s">
        <v>68</v>
      </c>
      <c r="C91" s="29">
        <v>98091331.04080002</v>
      </c>
      <c r="D91" s="29">
        <v>3207046.25</v>
      </c>
      <c r="E91" s="29">
        <v>8750451407.7792015</v>
      </c>
      <c r="F91" s="25">
        <v>0.93</v>
      </c>
      <c r="G91" s="29">
        <v>81379198.092346579</v>
      </c>
      <c r="H91" s="29">
        <f t="shared" si="8"/>
        <v>0</v>
      </c>
      <c r="I91" s="29">
        <v>76877559.26590623</v>
      </c>
      <c r="J91" s="29">
        <f t="shared" si="7"/>
        <v>0</v>
      </c>
      <c r="K91" s="27">
        <v>49.28</v>
      </c>
      <c r="L91" s="39">
        <v>15795.075818311692</v>
      </c>
      <c r="M91" s="27">
        <f t="shared" si="10"/>
        <v>55.399869607682085</v>
      </c>
      <c r="N91" s="29">
        <v>9184899.7686515208</v>
      </c>
      <c r="O91" s="29">
        <v>10325532.661179457</v>
      </c>
      <c r="P91" s="29">
        <f t="shared" si="9"/>
        <v>1140632.892527936</v>
      </c>
    </row>
    <row r="92" spans="1:16" s="25" customFormat="1" ht="14.25" x14ac:dyDescent="0.2">
      <c r="A92" s="60">
        <v>101912</v>
      </c>
      <c r="B92" s="25" t="s">
        <v>69</v>
      </c>
      <c r="C92" s="29">
        <v>1642712237.082175</v>
      </c>
      <c r="D92" s="29">
        <v>48512407.5</v>
      </c>
      <c r="E92" s="29">
        <v>186630150298.88641</v>
      </c>
      <c r="F92" s="25">
        <v>0.93</v>
      </c>
      <c r="G92" s="29">
        <v>1735660397.7796438</v>
      </c>
      <c r="H92" s="29">
        <f t="shared" si="8"/>
        <v>141460568.19746876</v>
      </c>
      <c r="I92" s="29">
        <v>1538130891.0681162</v>
      </c>
      <c r="J92" s="29">
        <f t="shared" si="7"/>
        <v>0</v>
      </c>
      <c r="K92" s="27">
        <v>49.28</v>
      </c>
      <c r="L92" s="39">
        <v>263992.85580145026</v>
      </c>
      <c r="M92" s="27">
        <f t="shared" si="10"/>
        <v>70.695151856401537</v>
      </c>
      <c r="N92" s="29">
        <v>0</v>
      </c>
      <c r="O92" s="29">
        <v>0</v>
      </c>
      <c r="P92" s="29">
        <f t="shared" si="9"/>
        <v>0</v>
      </c>
    </row>
    <row r="93" spans="1:16" s="25" customFormat="1" ht="14.25" x14ac:dyDescent="0.2">
      <c r="A93" s="60">
        <v>101916</v>
      </c>
      <c r="B93" s="25" t="s">
        <v>70</v>
      </c>
      <c r="C93" s="29">
        <v>56539098.131020337</v>
      </c>
      <c r="D93" s="29">
        <v>1807046</v>
      </c>
      <c r="E93" s="29">
        <v>9932339678.7984009</v>
      </c>
      <c r="F93" s="25">
        <v>0.93</v>
      </c>
      <c r="G93" s="29">
        <v>92370759.012825131</v>
      </c>
      <c r="H93" s="29">
        <f t="shared" si="8"/>
        <v>37638706.881804794</v>
      </c>
      <c r="I93" s="29">
        <v>87046803.510976061</v>
      </c>
      <c r="J93" s="29">
        <f t="shared" si="7"/>
        <v>32314751.379955724</v>
      </c>
      <c r="K93" s="27">
        <v>49.28</v>
      </c>
      <c r="L93" s="39">
        <v>9030.9406056851203</v>
      </c>
      <c r="M93" s="27">
        <f t="shared" si="10"/>
        <v>109.98123132983329</v>
      </c>
      <c r="N93" s="29">
        <v>2447746.1417648951</v>
      </c>
      <c r="O93" s="29">
        <v>5462786.8233391205</v>
      </c>
      <c r="P93" s="29">
        <f t="shared" si="9"/>
        <v>3015040.6815742254</v>
      </c>
    </row>
    <row r="94" spans="1:16" s="25" customFormat="1" ht="14.25" x14ac:dyDescent="0.2">
      <c r="A94" s="60">
        <v>101920</v>
      </c>
      <c r="B94" s="25" t="s">
        <v>71</v>
      </c>
      <c r="C94" s="29">
        <v>267063423.52786928</v>
      </c>
      <c r="D94" s="29">
        <v>8040070.0000000009</v>
      </c>
      <c r="E94" s="29">
        <v>35830070774.753601</v>
      </c>
      <c r="F94" s="25">
        <v>0.93</v>
      </c>
      <c r="G94" s="29">
        <v>333219658.20520854</v>
      </c>
      <c r="H94" s="29">
        <f t="shared" si="8"/>
        <v>74196304.677339256</v>
      </c>
      <c r="I94" s="29">
        <v>288992360.10986423</v>
      </c>
      <c r="J94" s="29">
        <f t="shared" si="7"/>
        <v>29969006.581994951</v>
      </c>
      <c r="K94" s="27">
        <v>49.28</v>
      </c>
      <c r="L94" s="39">
        <v>42960.887748030727</v>
      </c>
      <c r="M94" s="27">
        <f t="shared" si="10"/>
        <v>83.401607026605276</v>
      </c>
      <c r="N94" s="29">
        <v>3599091.3319790228</v>
      </c>
      <c r="O94" s="29">
        <v>6091112.0317081129</v>
      </c>
      <c r="P94" s="29">
        <f t="shared" si="9"/>
        <v>2492020.6997290901</v>
      </c>
    </row>
    <row r="95" spans="1:16" s="25" customFormat="1" ht="14.25" x14ac:dyDescent="0.2">
      <c r="A95" s="60">
        <v>101921</v>
      </c>
      <c r="B95" s="25" t="s">
        <v>72</v>
      </c>
      <c r="C95" s="29">
        <v>129918862.20388517</v>
      </c>
      <c r="D95" s="29">
        <v>3994989</v>
      </c>
      <c r="E95" s="29">
        <v>11443842828.513601</v>
      </c>
      <c r="F95" s="25">
        <v>0.93</v>
      </c>
      <c r="G95" s="29">
        <v>106427738.30517651</v>
      </c>
      <c r="H95" s="29">
        <f t="shared" si="8"/>
        <v>0</v>
      </c>
      <c r="I95" s="29">
        <v>105608244.72022665</v>
      </c>
      <c r="J95" s="29">
        <f t="shared" si="7"/>
        <v>0</v>
      </c>
      <c r="K95" s="27">
        <v>49.28</v>
      </c>
      <c r="L95" s="39">
        <v>20846.823734396941</v>
      </c>
      <c r="M95" s="27">
        <f t="shared" si="10"/>
        <v>54.894898975096318</v>
      </c>
      <c r="N95" s="29">
        <v>0</v>
      </c>
      <c r="O95" s="29">
        <v>0</v>
      </c>
      <c r="P95" s="29">
        <f t="shared" si="9"/>
        <v>0</v>
      </c>
    </row>
    <row r="96" spans="1:16" s="25" customFormat="1" ht="14.25" x14ac:dyDescent="0.2">
      <c r="A96" s="60">
        <v>102901</v>
      </c>
      <c r="B96" s="25" t="s">
        <v>73</v>
      </c>
      <c r="C96" s="29">
        <v>1496416.2413915708</v>
      </c>
      <c r="D96" s="29">
        <v>31680</v>
      </c>
      <c r="E96" s="29">
        <v>226405107.64960003</v>
      </c>
      <c r="F96" s="25">
        <v>0.93</v>
      </c>
      <c r="G96" s="29">
        <v>2105567.5011412804</v>
      </c>
      <c r="H96" s="29">
        <f t="shared" si="8"/>
        <v>640831.25974970963</v>
      </c>
      <c r="I96" s="29">
        <v>1945861.9836420021</v>
      </c>
      <c r="J96" s="29">
        <f t="shared" si="7"/>
        <v>481125.74225043133</v>
      </c>
      <c r="K96" s="27">
        <v>49.28</v>
      </c>
      <c r="L96" s="39">
        <v>231.98672749863161</v>
      </c>
      <c r="M96" s="27">
        <f t="shared" si="10"/>
        <v>97.593991729951668</v>
      </c>
      <c r="N96" s="29">
        <v>0</v>
      </c>
      <c r="O96" s="29">
        <v>0</v>
      </c>
      <c r="P96" s="29">
        <f t="shared" si="9"/>
        <v>0</v>
      </c>
    </row>
    <row r="97" spans="1:16" s="25" customFormat="1" ht="14.25" x14ac:dyDescent="0.2">
      <c r="A97" s="60">
        <v>103901</v>
      </c>
      <c r="B97" s="25" t="s">
        <v>74</v>
      </c>
      <c r="C97" s="29">
        <v>2367191.0968305627</v>
      </c>
      <c r="D97" s="29">
        <v>43750</v>
      </c>
      <c r="E97" s="29">
        <v>218966575.34880003</v>
      </c>
      <c r="F97" s="25">
        <v>0.93</v>
      </c>
      <c r="G97" s="29">
        <v>2036389.1507438403</v>
      </c>
      <c r="H97" s="29">
        <f t="shared" si="8"/>
        <v>0</v>
      </c>
      <c r="I97" s="29">
        <v>2020708.9542831131</v>
      </c>
      <c r="J97" s="29">
        <f t="shared" si="7"/>
        <v>0</v>
      </c>
      <c r="K97" s="27">
        <v>49.28</v>
      </c>
      <c r="L97" s="39">
        <v>366.11835987509136</v>
      </c>
      <c r="M97" s="27">
        <f t="shared" si="10"/>
        <v>59.807592119527925</v>
      </c>
      <c r="N97" s="29">
        <v>0</v>
      </c>
      <c r="O97" s="29">
        <v>0</v>
      </c>
      <c r="P97" s="29">
        <f t="shared" si="9"/>
        <v>0</v>
      </c>
    </row>
    <row r="98" spans="1:16" s="25" customFormat="1" ht="14.25" x14ac:dyDescent="0.2">
      <c r="A98" s="60">
        <v>104907</v>
      </c>
      <c r="B98" s="25" t="s">
        <v>75</v>
      </c>
      <c r="C98" s="29">
        <v>1738953.848038743</v>
      </c>
      <c r="D98" s="29">
        <v>32305</v>
      </c>
      <c r="E98" s="29">
        <v>152721554.06400001</v>
      </c>
      <c r="F98" s="25">
        <v>0.93</v>
      </c>
      <c r="G98" s="29">
        <v>1420310.4527952</v>
      </c>
      <c r="H98" s="29">
        <f t="shared" si="8"/>
        <v>0</v>
      </c>
      <c r="I98" s="29">
        <v>1409374.062308677</v>
      </c>
      <c r="J98" s="29">
        <f t="shared" si="7"/>
        <v>0</v>
      </c>
      <c r="K98" s="27">
        <v>49.28</v>
      </c>
      <c r="L98" s="39">
        <v>275.35354675953619</v>
      </c>
      <c r="M98" s="27">
        <f t="shared" si="10"/>
        <v>55.463804937791629</v>
      </c>
      <c r="N98" s="29">
        <v>0</v>
      </c>
      <c r="O98" s="29">
        <v>0</v>
      </c>
      <c r="P98" s="29">
        <f t="shared" si="9"/>
        <v>0</v>
      </c>
    </row>
    <row r="99" spans="1:16" s="25" customFormat="1" ht="14.25" x14ac:dyDescent="0.2">
      <c r="A99" s="60">
        <v>105902</v>
      </c>
      <c r="B99" s="25" t="s">
        <v>76</v>
      </c>
      <c r="C99" s="29">
        <v>65808959.692111507</v>
      </c>
      <c r="D99" s="29">
        <v>1893447.2500000002</v>
      </c>
      <c r="E99" s="29">
        <v>6674350059.0816002</v>
      </c>
      <c r="F99" s="25">
        <v>0.93</v>
      </c>
      <c r="G99" s="29">
        <v>62071455.549458884</v>
      </c>
      <c r="H99" s="29">
        <f t="shared" si="8"/>
        <v>0</v>
      </c>
      <c r="I99" s="29">
        <v>54603768.949444607</v>
      </c>
      <c r="J99" s="29">
        <f t="shared" si="7"/>
        <v>0</v>
      </c>
      <c r="K99" s="27">
        <v>49.28</v>
      </c>
      <c r="L99" s="39">
        <v>10478.952222745374</v>
      </c>
      <c r="M99" s="27">
        <f t="shared" si="10"/>
        <v>63.692914302962542</v>
      </c>
      <c r="N99" s="29">
        <v>0</v>
      </c>
      <c r="O99" s="29">
        <v>0</v>
      </c>
      <c r="P99" s="29">
        <f t="shared" si="9"/>
        <v>0</v>
      </c>
    </row>
    <row r="100" spans="1:16" s="25" customFormat="1" ht="14.25" x14ac:dyDescent="0.2">
      <c r="A100" s="60">
        <v>105904</v>
      </c>
      <c r="B100" s="25" t="s">
        <v>77</v>
      </c>
      <c r="C100" s="29">
        <v>50355661.52271603</v>
      </c>
      <c r="D100" s="29">
        <v>1498759.5</v>
      </c>
      <c r="E100" s="29">
        <v>5145842976.2640009</v>
      </c>
      <c r="F100" s="25">
        <v>0.93</v>
      </c>
      <c r="G100" s="29">
        <v>47856339.67925521</v>
      </c>
      <c r="H100" s="29">
        <f t="shared" si="8"/>
        <v>0</v>
      </c>
      <c r="I100" s="29">
        <v>47487845.86372494</v>
      </c>
      <c r="J100" s="29">
        <f t="shared" si="7"/>
        <v>0</v>
      </c>
      <c r="K100" s="27">
        <v>49.28</v>
      </c>
      <c r="L100" s="39">
        <v>8041.5974874539006</v>
      </c>
      <c r="M100" s="27">
        <f t="shared" si="10"/>
        <v>63.990307700581731</v>
      </c>
      <c r="N100" s="29">
        <v>2298481.5602540239</v>
      </c>
      <c r="O100" s="29">
        <v>2984588.9262331207</v>
      </c>
      <c r="P100" s="29">
        <f t="shared" si="9"/>
        <v>686107.36597909685</v>
      </c>
    </row>
    <row r="101" spans="1:16" s="25" customFormat="1" ht="14.25" x14ac:dyDescent="0.2">
      <c r="A101" s="60">
        <v>105905</v>
      </c>
      <c r="B101" s="25" t="s">
        <v>78</v>
      </c>
      <c r="C101" s="29">
        <v>20139201.864321146</v>
      </c>
      <c r="D101" s="29">
        <v>545390</v>
      </c>
      <c r="E101" s="29">
        <v>2158449331.5296001</v>
      </c>
      <c r="F101" s="25">
        <v>0.93</v>
      </c>
      <c r="G101" s="29">
        <v>20073578.783225283</v>
      </c>
      <c r="H101" s="29">
        <f t="shared" si="8"/>
        <v>479766.91890413687</v>
      </c>
      <c r="I101" s="29">
        <v>19919012.226594444</v>
      </c>
      <c r="J101" s="29">
        <f t="shared" si="7"/>
        <v>325200.3622732982</v>
      </c>
      <c r="K101" s="27">
        <v>49.28</v>
      </c>
      <c r="L101" s="39">
        <v>3226.4441338183678</v>
      </c>
      <c r="M101" s="27">
        <f t="shared" si="10"/>
        <v>66.898704642226718</v>
      </c>
      <c r="N101" s="29">
        <v>95399.500148741499</v>
      </c>
      <c r="O101" s="29">
        <v>129506.95989177602</v>
      </c>
      <c r="P101" s="29">
        <f t="shared" si="9"/>
        <v>34107.459743034517</v>
      </c>
    </row>
    <row r="102" spans="1:16" s="25" customFormat="1" ht="14.25" x14ac:dyDescent="0.2">
      <c r="A102" s="60">
        <v>106901</v>
      </c>
      <c r="B102" s="25" t="s">
        <v>79</v>
      </c>
      <c r="C102" s="29">
        <v>7939140.3558130004</v>
      </c>
      <c r="D102" s="29">
        <v>228750</v>
      </c>
      <c r="E102" s="29">
        <v>1248329271.9296</v>
      </c>
      <c r="F102" s="25">
        <v>0.874</v>
      </c>
      <c r="G102" s="29">
        <v>10910572.602762775</v>
      </c>
      <c r="H102" s="29">
        <f t="shared" si="8"/>
        <v>3200182.2469497751</v>
      </c>
      <c r="I102" s="29">
        <v>10650643.158046627</v>
      </c>
      <c r="J102" s="29">
        <f t="shared" si="7"/>
        <v>2940252.8022336271</v>
      </c>
      <c r="K102" s="27">
        <v>49.28</v>
      </c>
      <c r="L102" s="39">
        <v>1334.3088947864355</v>
      </c>
      <c r="M102" s="27">
        <f t="shared" si="10"/>
        <v>93.556242996446713</v>
      </c>
      <c r="N102" s="29">
        <v>0</v>
      </c>
      <c r="O102" s="29">
        <v>0</v>
      </c>
      <c r="P102" s="29">
        <f t="shared" si="9"/>
        <v>0</v>
      </c>
    </row>
    <row r="103" spans="1:16" s="25" customFormat="1" ht="14.25" x14ac:dyDescent="0.2">
      <c r="A103" s="60">
        <v>107906</v>
      </c>
      <c r="B103" s="25" t="s">
        <v>80</v>
      </c>
      <c r="C103" s="29">
        <v>12658815.190831294</v>
      </c>
      <c r="D103" s="29">
        <v>319981.75000000006</v>
      </c>
      <c r="E103" s="29">
        <v>1443144300.1376002</v>
      </c>
      <c r="F103" s="25">
        <v>0.93</v>
      </c>
      <c r="G103" s="29">
        <v>13421241.991279684</v>
      </c>
      <c r="H103" s="29">
        <f t="shared" si="8"/>
        <v>1082408.5504483897</v>
      </c>
      <c r="I103" s="29">
        <v>13317898.427946828</v>
      </c>
      <c r="J103" s="29">
        <f t="shared" si="7"/>
        <v>979064.98711553402</v>
      </c>
      <c r="K103" s="27">
        <v>49.28</v>
      </c>
      <c r="L103" s="39">
        <v>2020.6339595505349</v>
      </c>
      <c r="M103" s="27">
        <f t="shared" si="10"/>
        <v>71.4203724685796</v>
      </c>
      <c r="N103" s="29">
        <v>0</v>
      </c>
      <c r="O103" s="29">
        <v>0</v>
      </c>
      <c r="P103" s="29">
        <f t="shared" si="9"/>
        <v>0</v>
      </c>
    </row>
    <row r="104" spans="1:16" s="25" customFormat="1" ht="14.25" x14ac:dyDescent="0.2">
      <c r="A104" s="60">
        <v>110907</v>
      </c>
      <c r="B104" s="25" t="s">
        <v>81</v>
      </c>
      <c r="C104" s="29">
        <v>6018231.9917567559</v>
      </c>
      <c r="D104" s="29">
        <v>146000</v>
      </c>
      <c r="E104" s="29">
        <v>873122004.9568001</v>
      </c>
      <c r="F104" s="25">
        <v>0.93</v>
      </c>
      <c r="G104" s="29">
        <v>8120034.6460982421</v>
      </c>
      <c r="H104" s="29">
        <f t="shared" si="8"/>
        <v>2247802.6543414863</v>
      </c>
      <c r="I104" s="29">
        <v>8006438.7719845111</v>
      </c>
      <c r="J104" s="29">
        <f t="shared" si="7"/>
        <v>2134206.7802277552</v>
      </c>
      <c r="K104" s="27">
        <v>49.28</v>
      </c>
      <c r="L104" s="39">
        <v>947.55460656231196</v>
      </c>
      <c r="M104" s="27">
        <f t="shared" si="10"/>
        <v>92.144769167916323</v>
      </c>
      <c r="N104" s="29">
        <v>0</v>
      </c>
      <c r="O104" s="29">
        <v>0</v>
      </c>
      <c r="P104" s="29">
        <f t="shared" si="9"/>
        <v>0</v>
      </c>
    </row>
    <row r="105" spans="1:16" s="25" customFormat="1" ht="14.25" x14ac:dyDescent="0.2">
      <c r="A105" s="60">
        <v>111901</v>
      </c>
      <c r="B105" s="25" t="s">
        <v>82</v>
      </c>
      <c r="C105" s="29">
        <v>59741507.949809559</v>
      </c>
      <c r="D105" s="29">
        <v>1750481.7500000002</v>
      </c>
      <c r="E105" s="29">
        <v>6043028625.9376001</v>
      </c>
      <c r="F105" s="25">
        <v>0.93</v>
      </c>
      <c r="G105" s="29">
        <v>56200166.221219681</v>
      </c>
      <c r="H105" s="29">
        <f t="shared" si="8"/>
        <v>0</v>
      </c>
      <c r="I105" s="29">
        <v>55767424.941316292</v>
      </c>
      <c r="J105" s="29">
        <f t="shared" si="7"/>
        <v>0</v>
      </c>
      <c r="K105" s="27">
        <v>49.28</v>
      </c>
      <c r="L105" s="39">
        <v>9502.3814593344287</v>
      </c>
      <c r="M105" s="27">
        <f t="shared" si="10"/>
        <v>63.594885679961635</v>
      </c>
      <c r="N105" s="29">
        <v>0</v>
      </c>
      <c r="O105" s="29">
        <v>0</v>
      </c>
      <c r="P105" s="29">
        <f t="shared" si="9"/>
        <v>0</v>
      </c>
    </row>
    <row r="106" spans="1:16" s="25" customFormat="1" ht="14.25" x14ac:dyDescent="0.2">
      <c r="A106" s="60">
        <v>114904</v>
      </c>
      <c r="B106" s="25" t="s">
        <v>83</v>
      </c>
      <c r="C106" s="29">
        <v>7550633.1904062815</v>
      </c>
      <c r="D106" s="29">
        <v>185027.00000000003</v>
      </c>
      <c r="E106" s="29">
        <v>653977979.13440001</v>
      </c>
      <c r="F106" s="25">
        <v>0.93</v>
      </c>
      <c r="G106" s="29">
        <v>6081995.2059499202</v>
      </c>
      <c r="H106" s="29">
        <f t="shared" si="8"/>
        <v>0</v>
      </c>
      <c r="I106" s="29">
        <v>5985037.5529638678</v>
      </c>
      <c r="J106" s="29">
        <f t="shared" si="7"/>
        <v>0</v>
      </c>
      <c r="K106" s="27">
        <v>49.28</v>
      </c>
      <c r="L106" s="39">
        <v>1196.6389919490716</v>
      </c>
      <c r="M106" s="27">
        <f t="shared" si="10"/>
        <v>54.651234293243974</v>
      </c>
      <c r="N106" s="29">
        <v>0</v>
      </c>
      <c r="O106" s="29">
        <v>0</v>
      </c>
      <c r="P106" s="29">
        <f t="shared" si="9"/>
        <v>0</v>
      </c>
    </row>
    <row r="107" spans="1:16" s="25" customFormat="1" ht="14.25" x14ac:dyDescent="0.2">
      <c r="A107" s="60">
        <v>115902</v>
      </c>
      <c r="B107" s="25" t="s">
        <v>192</v>
      </c>
      <c r="C107" s="29">
        <v>1692605.6283749561</v>
      </c>
      <c r="D107" s="29">
        <v>25894.000000000004</v>
      </c>
      <c r="E107" s="29">
        <v>193182273.60000002</v>
      </c>
      <c r="F107" s="25">
        <v>0.93</v>
      </c>
      <c r="G107" s="29">
        <v>1796595.1444800005</v>
      </c>
      <c r="H107" s="29">
        <f t="shared" si="8"/>
        <v>129883.5161050444</v>
      </c>
      <c r="I107" s="29">
        <v>1782761.3618675042</v>
      </c>
      <c r="J107" s="29">
        <f t="shared" si="7"/>
        <v>116049.73349254811</v>
      </c>
      <c r="K107" s="27">
        <v>49.28</v>
      </c>
      <c r="L107" s="39">
        <v>269.00058902190847</v>
      </c>
      <c r="M107" s="27">
        <f t="shared" si="10"/>
        <v>71.814814347587358</v>
      </c>
      <c r="N107" s="29">
        <v>0</v>
      </c>
      <c r="O107" s="29">
        <v>0</v>
      </c>
      <c r="P107" s="29">
        <f t="shared" si="9"/>
        <v>0</v>
      </c>
    </row>
    <row r="108" spans="1:16" s="25" customFormat="1" ht="14.25" x14ac:dyDescent="0.2">
      <c r="A108" s="60">
        <v>117904</v>
      </c>
      <c r="B108" s="25" t="s">
        <v>84</v>
      </c>
      <c r="C108" s="29">
        <v>6676252.984906666</v>
      </c>
      <c r="D108" s="29">
        <v>156250</v>
      </c>
      <c r="E108" s="29">
        <v>1277809508.1152</v>
      </c>
      <c r="F108" s="25">
        <v>0.93</v>
      </c>
      <c r="G108" s="29">
        <v>11883628.42547136</v>
      </c>
      <c r="H108" s="29">
        <f t="shared" si="8"/>
        <v>5363625.4405646939</v>
      </c>
      <c r="I108" s="29">
        <v>11713722.660319004</v>
      </c>
      <c r="J108" s="29">
        <f t="shared" si="7"/>
        <v>5193719.6754123382</v>
      </c>
      <c r="K108" s="27">
        <v>49.28</v>
      </c>
      <c r="L108" s="39">
        <v>1064.6183417056277</v>
      </c>
      <c r="M108" s="27">
        <f t="shared" si="10"/>
        <v>120.02512619386383</v>
      </c>
      <c r="N108" s="29">
        <v>0</v>
      </c>
      <c r="O108" s="29">
        <v>0</v>
      </c>
      <c r="P108" s="29">
        <f t="shared" si="9"/>
        <v>0</v>
      </c>
    </row>
    <row r="109" spans="1:16" s="25" customFormat="1" ht="14.25" x14ac:dyDescent="0.2">
      <c r="A109" s="60">
        <v>118902</v>
      </c>
      <c r="B109" s="25" t="s">
        <v>85</v>
      </c>
      <c r="C109" s="29">
        <v>3280116.814206915</v>
      </c>
      <c r="D109" s="29">
        <v>76819</v>
      </c>
      <c r="E109" s="29">
        <v>1235208516.056</v>
      </c>
      <c r="F109" s="25">
        <v>0.93</v>
      </c>
      <c r="G109" s="29">
        <v>11487439.199320801</v>
      </c>
      <c r="H109" s="29">
        <f t="shared" si="8"/>
        <v>8284141.3851138856</v>
      </c>
      <c r="I109" s="29">
        <v>11398985.917486031</v>
      </c>
      <c r="J109" s="29">
        <f t="shared" si="7"/>
        <v>8195688.1032791156</v>
      </c>
      <c r="K109" s="27">
        <v>49.28</v>
      </c>
      <c r="L109" s="39">
        <v>517.53292438423944</v>
      </c>
      <c r="M109" s="27">
        <f t="shared" si="10"/>
        <v>238.67245113451494</v>
      </c>
      <c r="N109" s="29">
        <v>0</v>
      </c>
      <c r="O109" s="29">
        <v>0</v>
      </c>
      <c r="P109" s="29">
        <f t="shared" si="9"/>
        <v>0</v>
      </c>
    </row>
    <row r="110" spans="1:16" s="25" customFormat="1" ht="14.25" x14ac:dyDescent="0.2">
      <c r="A110" s="60">
        <v>119903</v>
      </c>
      <c r="B110" s="25" t="s">
        <v>86</v>
      </c>
      <c r="C110" s="29">
        <v>3659787.6042591333</v>
      </c>
      <c r="D110" s="29">
        <v>83279.25</v>
      </c>
      <c r="E110" s="29">
        <v>297287050.28000003</v>
      </c>
      <c r="F110" s="25">
        <v>0.93</v>
      </c>
      <c r="G110" s="29">
        <v>2764769.5676040007</v>
      </c>
      <c r="H110" s="29">
        <f t="shared" si="8"/>
        <v>0</v>
      </c>
      <c r="I110" s="29">
        <v>2626016.884858123</v>
      </c>
      <c r="J110" s="29">
        <f t="shared" si="7"/>
        <v>0</v>
      </c>
      <c r="K110" s="27">
        <v>49.28</v>
      </c>
      <c r="L110" s="39">
        <v>581.86957861349572</v>
      </c>
      <c r="M110" s="27">
        <f t="shared" si="10"/>
        <v>51.091698416058904</v>
      </c>
      <c r="N110" s="29">
        <v>0</v>
      </c>
      <c r="O110" s="29">
        <v>0</v>
      </c>
      <c r="P110" s="29">
        <f t="shared" si="9"/>
        <v>0</v>
      </c>
    </row>
    <row r="111" spans="1:16" s="25" customFormat="1" ht="14.25" x14ac:dyDescent="0.2">
      <c r="A111" s="60">
        <v>120905</v>
      </c>
      <c r="B111" s="25" t="s">
        <v>87</v>
      </c>
      <c r="C111" s="29">
        <v>10502890.245650001</v>
      </c>
      <c r="D111" s="29">
        <v>294750</v>
      </c>
      <c r="E111" s="29">
        <v>1009806377.0208001</v>
      </c>
      <c r="F111" s="25">
        <v>0.93</v>
      </c>
      <c r="G111" s="29">
        <v>9391199.306293441</v>
      </c>
      <c r="H111" s="29">
        <f t="shared" si="8"/>
        <v>0</v>
      </c>
      <c r="I111" s="29">
        <v>9002669.0418578442</v>
      </c>
      <c r="J111" s="29">
        <f t="shared" si="7"/>
        <v>0</v>
      </c>
      <c r="K111" s="27">
        <v>49.28</v>
      </c>
      <c r="L111" s="39">
        <v>1661.1740658522729</v>
      </c>
      <c r="M111" s="27">
        <f t="shared" si="10"/>
        <v>60.788715510238497</v>
      </c>
      <c r="N111" s="29">
        <v>49117.594779120001</v>
      </c>
      <c r="O111" s="29">
        <v>60588.382621248013</v>
      </c>
      <c r="P111" s="29">
        <f t="shared" si="9"/>
        <v>11470.787842128011</v>
      </c>
    </row>
    <row r="112" spans="1:16" s="25" customFormat="1" ht="14.25" x14ac:dyDescent="0.2">
      <c r="A112" s="60">
        <v>121906</v>
      </c>
      <c r="B112" s="25" t="s">
        <v>88</v>
      </c>
      <c r="C112" s="29">
        <v>4696213.4210087666</v>
      </c>
      <c r="D112" s="29">
        <v>115200</v>
      </c>
      <c r="E112" s="29">
        <v>373856868.29760003</v>
      </c>
      <c r="F112" s="25">
        <v>0.93</v>
      </c>
      <c r="G112" s="29">
        <v>3476868.8751676804</v>
      </c>
      <c r="H112" s="29">
        <f t="shared" si="8"/>
        <v>0</v>
      </c>
      <c r="I112" s="29">
        <v>3378600.4472377854</v>
      </c>
      <c r="J112" s="29">
        <f t="shared" si="7"/>
        <v>0</v>
      </c>
      <c r="K112" s="27">
        <v>49.28</v>
      </c>
      <c r="L112" s="39">
        <v>748.8244189949296</v>
      </c>
      <c r="M112" s="27">
        <f t="shared" si="10"/>
        <v>49.925838262511505</v>
      </c>
      <c r="N112" s="29">
        <v>210341.78399799977</v>
      </c>
      <c r="O112" s="29">
        <v>213098.41492963201</v>
      </c>
      <c r="P112" s="29">
        <f t="shared" si="9"/>
        <v>2756.630931632244</v>
      </c>
    </row>
    <row r="113" spans="1:16" s="25" customFormat="1" ht="14.25" x14ac:dyDescent="0.2">
      <c r="A113" s="60">
        <v>122901</v>
      </c>
      <c r="B113" s="25" t="s">
        <v>193</v>
      </c>
      <c r="C113" s="29">
        <v>2541198.2920591957</v>
      </c>
      <c r="D113" s="29">
        <v>52645</v>
      </c>
      <c r="E113" s="29">
        <v>231831102.24000001</v>
      </c>
      <c r="F113" s="25">
        <v>0.93</v>
      </c>
      <c r="G113" s="29">
        <v>2156029.2508320003</v>
      </c>
      <c r="H113" s="29">
        <f t="shared" si="8"/>
        <v>0</v>
      </c>
      <c r="I113" s="29">
        <v>1944936.4577925622</v>
      </c>
      <c r="J113" s="29">
        <f t="shared" si="7"/>
        <v>0</v>
      </c>
      <c r="K113" s="27">
        <v>49.28</v>
      </c>
      <c r="L113" s="39">
        <v>402.81206039922006</v>
      </c>
      <c r="M113" s="27">
        <f t="shared" si="10"/>
        <v>57.553168097855909</v>
      </c>
      <c r="N113" s="29">
        <v>105208.0651833099</v>
      </c>
      <c r="O113" s="29">
        <v>122870.4841872</v>
      </c>
      <c r="P113" s="29">
        <f t="shared" si="9"/>
        <v>17662.4190038901</v>
      </c>
    </row>
    <row r="114" spans="1:16" s="25" customFormat="1" ht="14.25" x14ac:dyDescent="0.2">
      <c r="A114" s="60">
        <v>123907</v>
      </c>
      <c r="B114" s="25" t="s">
        <v>89</v>
      </c>
      <c r="C114" s="29">
        <v>62901906.372544087</v>
      </c>
      <c r="D114" s="29">
        <v>1951282.0000000002</v>
      </c>
      <c r="E114" s="29">
        <v>6498398974.6144009</v>
      </c>
      <c r="F114" s="25">
        <v>0.93</v>
      </c>
      <c r="G114" s="29">
        <v>60435110.463913925</v>
      </c>
      <c r="H114" s="29">
        <f t="shared" si="8"/>
        <v>0</v>
      </c>
      <c r="I114" s="29">
        <v>63384264.41334179</v>
      </c>
      <c r="J114" s="29">
        <f t="shared" ref="J114:J145" si="11">IF((I114+D114-H114)&lt;C114,MAX(0,I114+D114-C114),H114)</f>
        <v>0</v>
      </c>
      <c r="K114" s="27">
        <v>49.28</v>
      </c>
      <c r="L114" s="39">
        <v>10116.060450088326</v>
      </c>
      <c r="M114" s="27">
        <f t="shared" si="10"/>
        <v>64.238435571603006</v>
      </c>
      <c r="N114" s="29">
        <v>3040968.6997801512</v>
      </c>
      <c r="O114" s="29">
        <v>3964023.3745147842</v>
      </c>
      <c r="P114" s="29">
        <f t="shared" si="9"/>
        <v>923054.67473463295</v>
      </c>
    </row>
    <row r="115" spans="1:16" s="25" customFormat="1" ht="14.25" x14ac:dyDescent="0.2">
      <c r="A115" s="60">
        <v>123913</v>
      </c>
      <c r="B115" s="25" t="s">
        <v>90</v>
      </c>
      <c r="C115" s="29">
        <v>3837702.8877964704</v>
      </c>
      <c r="D115" s="29">
        <v>91720.5</v>
      </c>
      <c r="E115" s="29">
        <v>954216210.39200008</v>
      </c>
      <c r="F115" s="25">
        <v>0.93</v>
      </c>
      <c r="G115" s="29">
        <v>8874210.7566456012</v>
      </c>
      <c r="H115" s="29">
        <f t="shared" si="8"/>
        <v>5128228.3688491303</v>
      </c>
      <c r="I115" s="29">
        <v>8787916.3107201625</v>
      </c>
      <c r="J115" s="29">
        <f t="shared" si="11"/>
        <v>5041933.9229236916</v>
      </c>
      <c r="K115" s="27">
        <v>49.28</v>
      </c>
      <c r="L115" s="39">
        <v>610.14397529163477</v>
      </c>
      <c r="M115" s="27">
        <f t="shared" si="10"/>
        <v>156.39197452304708</v>
      </c>
      <c r="N115" s="29">
        <v>174393.79159375624</v>
      </c>
      <c r="O115" s="29">
        <v>553445.40202736005</v>
      </c>
      <c r="P115" s="29">
        <f t="shared" si="9"/>
        <v>379051.61043360381</v>
      </c>
    </row>
    <row r="116" spans="1:16" s="25" customFormat="1" ht="14.25" x14ac:dyDescent="0.2">
      <c r="A116" s="60">
        <v>128901</v>
      </c>
      <c r="B116" s="25" t="s">
        <v>91</v>
      </c>
      <c r="C116" s="29">
        <v>11069767.80505253</v>
      </c>
      <c r="D116" s="29">
        <v>251225.25000000003</v>
      </c>
      <c r="E116" s="29">
        <v>4760377610.1024008</v>
      </c>
      <c r="F116" s="25">
        <v>0.93</v>
      </c>
      <c r="G116" s="29">
        <v>44271511.773952335</v>
      </c>
      <c r="H116" s="29">
        <f t="shared" si="8"/>
        <v>33452969.218899805</v>
      </c>
      <c r="I116" s="29">
        <v>43930621.133292891</v>
      </c>
      <c r="J116" s="29">
        <f t="shared" si="11"/>
        <v>33112078.578240361</v>
      </c>
      <c r="K116" s="27">
        <v>49.28</v>
      </c>
      <c r="L116" s="39">
        <v>1765.8472086124236</v>
      </c>
      <c r="M116" s="27">
        <f t="shared" si="10"/>
        <v>269.580379711506</v>
      </c>
      <c r="N116" s="29">
        <v>0</v>
      </c>
      <c r="O116" s="29">
        <v>0</v>
      </c>
      <c r="P116" s="29">
        <f t="shared" si="9"/>
        <v>0</v>
      </c>
    </row>
    <row r="117" spans="1:16" s="25" customFormat="1" ht="14.25" x14ac:dyDescent="0.2">
      <c r="A117" s="60">
        <v>128902</v>
      </c>
      <c r="B117" s="25" t="s">
        <v>92</v>
      </c>
      <c r="C117" s="29">
        <v>7834989.6483368753</v>
      </c>
      <c r="D117" s="29">
        <v>190000</v>
      </c>
      <c r="E117" s="29">
        <v>1261769413.4848001</v>
      </c>
      <c r="F117" s="25">
        <v>0.93</v>
      </c>
      <c r="G117" s="29">
        <v>11734455.545408642</v>
      </c>
      <c r="H117" s="29">
        <f t="shared" si="8"/>
        <v>4089465.8970717667</v>
      </c>
      <c r="I117" s="29">
        <v>11644100.237708995</v>
      </c>
      <c r="J117" s="29">
        <f t="shared" si="11"/>
        <v>3999110.5893721199</v>
      </c>
      <c r="K117" s="27">
        <v>49.28</v>
      </c>
      <c r="L117" s="39">
        <v>1255.6913390157265</v>
      </c>
      <c r="M117" s="27">
        <f t="shared" ref="M117:M148" si="12">E117/L117/10000</f>
        <v>100.48404207946818</v>
      </c>
      <c r="N117" s="29">
        <v>0</v>
      </c>
      <c r="O117" s="29">
        <v>0</v>
      </c>
      <c r="P117" s="29">
        <f t="shared" si="9"/>
        <v>0</v>
      </c>
    </row>
    <row r="118" spans="1:16" s="25" customFormat="1" ht="14.25" x14ac:dyDescent="0.2">
      <c r="A118" s="60">
        <v>128903</v>
      </c>
      <c r="B118" s="25" t="s">
        <v>93</v>
      </c>
      <c r="C118" s="29">
        <v>2734163.4956863718</v>
      </c>
      <c r="D118" s="29">
        <v>62037.75</v>
      </c>
      <c r="E118" s="29">
        <v>453212065.22560006</v>
      </c>
      <c r="F118" s="25">
        <v>0.93</v>
      </c>
      <c r="G118" s="29">
        <v>4214872.2065980807</v>
      </c>
      <c r="H118" s="29">
        <f t="shared" si="8"/>
        <v>1542746.4609117089</v>
      </c>
      <c r="I118" s="29">
        <v>4182417.6906072758</v>
      </c>
      <c r="J118" s="29">
        <f t="shared" si="11"/>
        <v>1510291.944920904</v>
      </c>
      <c r="K118" s="27">
        <v>49.28</v>
      </c>
      <c r="L118" s="39">
        <v>440.5812492997357</v>
      </c>
      <c r="M118" s="27">
        <f t="shared" si="12"/>
        <v>102.86685280999586</v>
      </c>
      <c r="N118" s="29">
        <v>0</v>
      </c>
      <c r="O118" s="29">
        <v>0</v>
      </c>
      <c r="P118" s="29">
        <f t="shared" si="9"/>
        <v>0</v>
      </c>
    </row>
    <row r="119" spans="1:16" s="25" customFormat="1" ht="14.25" x14ac:dyDescent="0.2">
      <c r="A119" s="60">
        <v>128904</v>
      </c>
      <c r="B119" s="25" t="s">
        <v>94</v>
      </c>
      <c r="C119" s="29">
        <v>3575688.6122113457</v>
      </c>
      <c r="D119" s="29">
        <v>85766</v>
      </c>
      <c r="E119" s="29">
        <v>630074077.49440002</v>
      </c>
      <c r="F119" s="25">
        <v>0.93</v>
      </c>
      <c r="G119" s="29">
        <v>5859688.92069792</v>
      </c>
      <c r="H119" s="29">
        <f t="shared" si="8"/>
        <v>2369766.3084865743</v>
      </c>
      <c r="I119" s="29">
        <v>5814569.3160085455</v>
      </c>
      <c r="J119" s="29">
        <f t="shared" si="11"/>
        <v>2324646.7037971998</v>
      </c>
      <c r="K119" s="27">
        <v>49.28</v>
      </c>
      <c r="L119" s="39">
        <v>568.42737211223141</v>
      </c>
      <c r="M119" s="27">
        <f t="shared" si="12"/>
        <v>110.84513315273581</v>
      </c>
      <c r="N119" s="29">
        <v>0</v>
      </c>
      <c r="O119" s="29">
        <v>0</v>
      </c>
      <c r="P119" s="29">
        <f t="shared" si="9"/>
        <v>0</v>
      </c>
    </row>
    <row r="120" spans="1:16" s="25" customFormat="1" ht="14.25" x14ac:dyDescent="0.2">
      <c r="A120" s="60">
        <v>130901</v>
      </c>
      <c r="B120" s="25" t="s">
        <v>95</v>
      </c>
      <c r="C120" s="29">
        <v>70591071.655374885</v>
      </c>
      <c r="D120" s="29">
        <v>2147750</v>
      </c>
      <c r="E120" s="29">
        <v>7240195624.2896004</v>
      </c>
      <c r="F120" s="25">
        <v>0.93</v>
      </c>
      <c r="G120" s="29">
        <v>67333819.305893287</v>
      </c>
      <c r="H120" s="29">
        <f t="shared" si="8"/>
        <v>0</v>
      </c>
      <c r="I120" s="29">
        <v>66815348.897237912</v>
      </c>
      <c r="J120" s="29">
        <f t="shared" si="11"/>
        <v>0</v>
      </c>
      <c r="K120" s="27">
        <v>49.28</v>
      </c>
      <c r="L120" s="39">
        <v>11277.803515482936</v>
      </c>
      <c r="M120" s="27">
        <f t="shared" si="12"/>
        <v>64.198632422969311</v>
      </c>
      <c r="N120" s="29">
        <v>0</v>
      </c>
      <c r="O120" s="29">
        <v>0</v>
      </c>
      <c r="P120" s="29">
        <f t="shared" si="9"/>
        <v>0</v>
      </c>
    </row>
    <row r="121" spans="1:16" s="25" customFormat="1" ht="14.25" x14ac:dyDescent="0.2">
      <c r="A121" s="60">
        <v>130902</v>
      </c>
      <c r="B121" s="25" t="s">
        <v>96</v>
      </c>
      <c r="C121" s="29">
        <v>10811328.25794</v>
      </c>
      <c r="D121" s="29">
        <v>269980.5</v>
      </c>
      <c r="E121" s="29">
        <v>919226055.88320005</v>
      </c>
      <c r="F121" s="25">
        <v>0.93</v>
      </c>
      <c r="G121" s="29">
        <v>8548802.3197137602</v>
      </c>
      <c r="H121" s="29">
        <f t="shared" si="8"/>
        <v>0</v>
      </c>
      <c r="I121" s="29">
        <v>8482976.5418519638</v>
      </c>
      <c r="J121" s="29">
        <f t="shared" si="11"/>
        <v>0</v>
      </c>
      <c r="K121" s="27">
        <v>49.28</v>
      </c>
      <c r="L121" s="39">
        <v>1722.6631912240259</v>
      </c>
      <c r="M121" s="27">
        <f t="shared" si="12"/>
        <v>53.360753313017078</v>
      </c>
      <c r="N121" s="29">
        <v>0</v>
      </c>
      <c r="O121" s="29">
        <v>0</v>
      </c>
      <c r="P121" s="29">
        <f t="shared" si="9"/>
        <v>0</v>
      </c>
    </row>
    <row r="122" spans="1:16" s="25" customFormat="1" ht="14.25" x14ac:dyDescent="0.2">
      <c r="A122" s="60">
        <v>131001</v>
      </c>
      <c r="B122" s="25" t="s">
        <v>97</v>
      </c>
      <c r="C122" s="29">
        <v>929500.83453960123</v>
      </c>
      <c r="D122" s="29">
        <v>15500</v>
      </c>
      <c r="E122" s="29">
        <v>868376498.76160014</v>
      </c>
      <c r="F122" s="25">
        <v>0.93</v>
      </c>
      <c r="G122" s="29">
        <v>8075901.4384828815</v>
      </c>
      <c r="H122" s="29">
        <f t="shared" si="8"/>
        <v>7161900.6039432799</v>
      </c>
      <c r="I122" s="29">
        <v>8855223.2079919316</v>
      </c>
      <c r="J122" s="29">
        <f t="shared" si="11"/>
        <v>7161900.6039432799</v>
      </c>
      <c r="K122" s="27">
        <v>49.28</v>
      </c>
      <c r="L122" s="39">
        <v>150.89299262006514</v>
      </c>
      <c r="M122" s="27">
        <f t="shared" si="12"/>
        <v>575.49160082476021</v>
      </c>
      <c r="N122" s="29">
        <v>0</v>
      </c>
      <c r="O122" s="29">
        <v>0</v>
      </c>
      <c r="P122" s="29">
        <f t="shared" si="9"/>
        <v>0</v>
      </c>
    </row>
    <row r="123" spans="1:16" s="25" customFormat="1" ht="14.25" x14ac:dyDescent="0.2">
      <c r="A123" s="60">
        <v>132902</v>
      </c>
      <c r="B123" s="25" t="s">
        <v>98</v>
      </c>
      <c r="C123" s="29">
        <v>2026577.2788830397</v>
      </c>
      <c r="D123" s="29">
        <v>22595</v>
      </c>
      <c r="E123" s="29">
        <v>439290455.50080001</v>
      </c>
      <c r="F123" s="25">
        <v>0.93</v>
      </c>
      <c r="G123" s="29">
        <v>4085401.2361574406</v>
      </c>
      <c r="H123" s="29">
        <f t="shared" si="8"/>
        <v>2081418.9572744009</v>
      </c>
      <c r="I123" s="29">
        <v>4039342.6709246309</v>
      </c>
      <c r="J123" s="29">
        <f t="shared" si="11"/>
        <v>2035360.3920415912</v>
      </c>
      <c r="K123" s="27">
        <v>49.28</v>
      </c>
      <c r="L123" s="39">
        <v>317.05588942906491</v>
      </c>
      <c r="M123" s="27">
        <f t="shared" si="12"/>
        <v>138.55300284497088</v>
      </c>
      <c r="N123" s="29">
        <v>0</v>
      </c>
      <c r="O123" s="29">
        <v>0</v>
      </c>
      <c r="P123" s="29">
        <f t="shared" si="9"/>
        <v>0</v>
      </c>
    </row>
    <row r="124" spans="1:16" s="25" customFormat="1" ht="14.25" x14ac:dyDescent="0.2">
      <c r="A124" s="60">
        <v>133902</v>
      </c>
      <c r="B124" s="25" t="s">
        <v>99</v>
      </c>
      <c r="C124" s="29">
        <v>2114804.3058408038</v>
      </c>
      <c r="D124" s="29">
        <v>36230.5</v>
      </c>
      <c r="E124" s="29">
        <v>413034399.63840002</v>
      </c>
      <c r="F124" s="25">
        <v>0.93</v>
      </c>
      <c r="G124" s="29">
        <v>3841219.9166371203</v>
      </c>
      <c r="H124" s="29">
        <f t="shared" si="8"/>
        <v>1762646.1107963165</v>
      </c>
      <c r="I124" s="29">
        <v>3811642.5232790145</v>
      </c>
      <c r="J124" s="29">
        <f t="shared" si="11"/>
        <v>1733068.7174382107</v>
      </c>
      <c r="K124" s="27">
        <v>49.28</v>
      </c>
      <c r="L124" s="39">
        <v>339.49842627285773</v>
      </c>
      <c r="M124" s="27">
        <f t="shared" si="12"/>
        <v>121.66018092420872</v>
      </c>
      <c r="N124" s="29">
        <v>0</v>
      </c>
      <c r="O124" s="29">
        <v>0</v>
      </c>
      <c r="P124" s="29">
        <f t="shared" si="9"/>
        <v>0</v>
      </c>
    </row>
    <row r="125" spans="1:16" s="25" customFormat="1" ht="14.25" x14ac:dyDescent="0.2">
      <c r="A125" s="60">
        <v>133905</v>
      </c>
      <c r="B125" s="25" t="s">
        <v>100</v>
      </c>
      <c r="C125" s="29">
        <v>531195.77230044454</v>
      </c>
      <c r="D125" s="29">
        <v>5094</v>
      </c>
      <c r="E125" s="29">
        <v>70416099.443200007</v>
      </c>
      <c r="F125" s="25">
        <v>0.80910000000000004</v>
      </c>
      <c r="G125" s="29">
        <v>569736.66059493134</v>
      </c>
      <c r="H125" s="29">
        <f t="shared" si="8"/>
        <v>43634.888294486795</v>
      </c>
      <c r="I125" s="29">
        <v>565349.68830835039</v>
      </c>
      <c r="J125" s="29">
        <f t="shared" si="11"/>
        <v>39247.916007905849</v>
      </c>
      <c r="K125" s="27">
        <v>49.28</v>
      </c>
      <c r="L125" s="39">
        <v>99.118482665406134</v>
      </c>
      <c r="M125" s="27">
        <f t="shared" si="12"/>
        <v>71.042350074005213</v>
      </c>
      <c r="N125" s="29">
        <v>0</v>
      </c>
      <c r="O125" s="29">
        <v>0</v>
      </c>
      <c r="P125" s="29">
        <f t="shared" si="9"/>
        <v>0</v>
      </c>
    </row>
    <row r="126" spans="1:16" s="25" customFormat="1" ht="14.25" x14ac:dyDescent="0.2">
      <c r="A126" s="60">
        <v>135001</v>
      </c>
      <c r="B126" s="25" t="s">
        <v>101</v>
      </c>
      <c r="C126" s="29">
        <v>1757308.0607714895</v>
      </c>
      <c r="D126" s="29">
        <v>25500</v>
      </c>
      <c r="E126" s="29">
        <v>179109052.68480003</v>
      </c>
      <c r="F126" s="25">
        <v>0.93</v>
      </c>
      <c r="G126" s="29">
        <v>1665714.1899686402</v>
      </c>
      <c r="H126" s="29">
        <f t="shared" si="8"/>
        <v>0</v>
      </c>
      <c r="I126" s="29">
        <v>1650470.652263989</v>
      </c>
      <c r="J126" s="29">
        <f t="shared" si="11"/>
        <v>0</v>
      </c>
      <c r="K126" s="27">
        <v>49.28</v>
      </c>
      <c r="L126" s="39">
        <v>271.00228259277429</v>
      </c>
      <c r="M126" s="27">
        <f t="shared" si="12"/>
        <v>66.091344682118773</v>
      </c>
      <c r="N126" s="29">
        <v>0</v>
      </c>
      <c r="O126" s="29">
        <v>0</v>
      </c>
      <c r="P126" s="29">
        <f t="shared" si="9"/>
        <v>0</v>
      </c>
    </row>
    <row r="127" spans="1:16" s="25" customFormat="1" ht="14.25" x14ac:dyDescent="0.2">
      <c r="A127" s="60">
        <v>139905</v>
      </c>
      <c r="B127" s="25" t="s">
        <v>102</v>
      </c>
      <c r="C127" s="29">
        <v>9082904.7035563234</v>
      </c>
      <c r="D127" s="29">
        <v>230344.25000000003</v>
      </c>
      <c r="E127" s="29">
        <v>1083831177.9376001</v>
      </c>
      <c r="F127" s="25">
        <v>0.93</v>
      </c>
      <c r="G127" s="29">
        <v>10079629.954819681</v>
      </c>
      <c r="H127" s="29">
        <f t="shared" si="8"/>
        <v>1227069.5012633577</v>
      </c>
      <c r="I127" s="29">
        <v>9765819.4724960979</v>
      </c>
      <c r="J127" s="29">
        <f t="shared" si="11"/>
        <v>913259.01893977448</v>
      </c>
      <c r="K127" s="27">
        <v>49.28</v>
      </c>
      <c r="L127" s="39">
        <v>1448.6351791487539</v>
      </c>
      <c r="M127" s="27">
        <f t="shared" si="12"/>
        <v>74.817400097551143</v>
      </c>
      <c r="N127" s="29">
        <v>0</v>
      </c>
      <c r="O127" s="29">
        <v>0</v>
      </c>
      <c r="P127" s="29">
        <f t="shared" si="9"/>
        <v>0</v>
      </c>
    </row>
    <row r="128" spans="1:16" s="25" customFormat="1" ht="14.25" x14ac:dyDescent="0.2">
      <c r="A128" s="60">
        <v>140908</v>
      </c>
      <c r="B128" s="25" t="s">
        <v>103</v>
      </c>
      <c r="C128" s="29">
        <v>5197881.2270492241</v>
      </c>
      <c r="D128" s="29">
        <v>107952</v>
      </c>
      <c r="E128" s="29">
        <v>484078066.23040003</v>
      </c>
      <c r="F128" s="25">
        <v>0.93</v>
      </c>
      <c r="G128" s="29">
        <v>4501926.0159427207</v>
      </c>
      <c r="H128" s="29">
        <f t="shared" si="8"/>
        <v>0</v>
      </c>
      <c r="I128" s="29">
        <v>4467261.1856199615</v>
      </c>
      <c r="J128" s="29">
        <f t="shared" si="11"/>
        <v>0</v>
      </c>
      <c r="K128" s="27">
        <v>49.28</v>
      </c>
      <c r="L128" s="39">
        <v>811.62990686633509</v>
      </c>
      <c r="M128" s="27">
        <f t="shared" si="12"/>
        <v>59.642709335268663</v>
      </c>
      <c r="N128" s="29">
        <v>0</v>
      </c>
      <c r="O128" s="29">
        <v>0</v>
      </c>
      <c r="P128" s="29">
        <f t="shared" si="9"/>
        <v>0</v>
      </c>
    </row>
    <row r="129" spans="1:16" s="25" customFormat="1" ht="14.25" x14ac:dyDescent="0.2">
      <c r="A129" s="60">
        <v>142901</v>
      </c>
      <c r="B129" s="25" t="s">
        <v>104</v>
      </c>
      <c r="C129" s="29">
        <v>13248645.9273488</v>
      </c>
      <c r="D129" s="29">
        <v>335000</v>
      </c>
      <c r="E129" s="29">
        <v>5381428094.2176008</v>
      </c>
      <c r="F129" s="25">
        <v>0.93</v>
      </c>
      <c r="G129" s="29">
        <v>50047281.276223689</v>
      </c>
      <c r="H129" s="29">
        <f t="shared" si="8"/>
        <v>37133635.348874889</v>
      </c>
      <c r="I129" s="29">
        <v>49661917.210396767</v>
      </c>
      <c r="J129" s="29">
        <f t="shared" si="11"/>
        <v>36748271.283047967</v>
      </c>
      <c r="K129" s="27">
        <v>49.28</v>
      </c>
      <c r="L129" s="39">
        <v>2112.9848908033764</v>
      </c>
      <c r="M129" s="27">
        <f t="shared" si="12"/>
        <v>254.6836997102962</v>
      </c>
      <c r="N129" s="29">
        <v>0</v>
      </c>
      <c r="O129" s="29">
        <v>0</v>
      </c>
      <c r="P129" s="29">
        <f t="shared" si="9"/>
        <v>0</v>
      </c>
    </row>
    <row r="130" spans="1:16" s="25" customFormat="1" ht="14.25" x14ac:dyDescent="0.2">
      <c r="A130" s="60">
        <v>143902</v>
      </c>
      <c r="B130" s="25" t="s">
        <v>105</v>
      </c>
      <c r="C130" s="29">
        <v>3065810.0186782191</v>
      </c>
      <c r="D130" s="29">
        <v>75344.500000000015</v>
      </c>
      <c r="E130" s="29">
        <v>345447342.12160003</v>
      </c>
      <c r="F130" s="25">
        <v>0.92069999999999996</v>
      </c>
      <c r="G130" s="29">
        <v>3180533.6789135719</v>
      </c>
      <c r="H130" s="29">
        <f t="shared" si="8"/>
        <v>190068.16023535281</v>
      </c>
      <c r="I130" s="29">
        <v>3035044.9310187111</v>
      </c>
      <c r="J130" s="29">
        <f t="shared" si="11"/>
        <v>44579.41234049201</v>
      </c>
      <c r="K130" s="27">
        <v>49.28</v>
      </c>
      <c r="L130" s="39">
        <v>492.24534610360411</v>
      </c>
      <c r="M130" s="27">
        <f t="shared" si="12"/>
        <v>70.177878746037521</v>
      </c>
      <c r="N130" s="29">
        <v>0</v>
      </c>
      <c r="O130" s="29">
        <v>0</v>
      </c>
      <c r="P130" s="29">
        <f t="shared" si="9"/>
        <v>0</v>
      </c>
    </row>
    <row r="131" spans="1:16" s="25" customFormat="1" ht="14.25" x14ac:dyDescent="0.2">
      <c r="A131" s="60">
        <v>143903</v>
      </c>
      <c r="B131" s="25" t="s">
        <v>106</v>
      </c>
      <c r="C131" s="29">
        <v>6624263.9181278944</v>
      </c>
      <c r="D131" s="29">
        <v>146299</v>
      </c>
      <c r="E131" s="29">
        <v>662577602.88320005</v>
      </c>
      <c r="F131" s="25">
        <v>0.93</v>
      </c>
      <c r="G131" s="29">
        <v>6161971.706813761</v>
      </c>
      <c r="H131" s="29">
        <f t="shared" si="8"/>
        <v>0</v>
      </c>
      <c r="I131" s="29">
        <v>6114524.5246712947</v>
      </c>
      <c r="J131" s="29">
        <f t="shared" si="11"/>
        <v>0</v>
      </c>
      <c r="K131" s="27">
        <v>49.28</v>
      </c>
      <c r="L131" s="39">
        <v>1061.0623243714115</v>
      </c>
      <c r="M131" s="27">
        <f t="shared" si="12"/>
        <v>62.444739358333216</v>
      </c>
      <c r="N131" s="29">
        <v>0</v>
      </c>
      <c r="O131" s="29">
        <v>0</v>
      </c>
      <c r="P131" s="29">
        <f t="shared" si="9"/>
        <v>0</v>
      </c>
    </row>
    <row r="132" spans="1:16" s="25" customFormat="1" ht="14.25" x14ac:dyDescent="0.2">
      <c r="A132" s="60">
        <v>143906</v>
      </c>
      <c r="B132" s="25" t="s">
        <v>107</v>
      </c>
      <c r="C132" s="29">
        <v>1082969.5775715082</v>
      </c>
      <c r="D132" s="29">
        <v>28781.000000000004</v>
      </c>
      <c r="E132" s="29">
        <v>86905880.305600002</v>
      </c>
      <c r="F132" s="25">
        <v>0.92720000000000002</v>
      </c>
      <c r="G132" s="29">
        <v>805800.0127815539</v>
      </c>
      <c r="H132" s="29">
        <f t="shared" si="8"/>
        <v>0</v>
      </c>
      <c r="I132" s="29">
        <v>745130.54130574549</v>
      </c>
      <c r="J132" s="29">
        <f t="shared" si="11"/>
        <v>0</v>
      </c>
      <c r="K132" s="27">
        <v>49.28</v>
      </c>
      <c r="L132" s="39">
        <v>172.19899594424641</v>
      </c>
      <c r="M132" s="27">
        <f t="shared" si="12"/>
        <v>50.468285154077137</v>
      </c>
      <c r="N132" s="29">
        <v>0</v>
      </c>
      <c r="O132" s="29">
        <v>0</v>
      </c>
      <c r="P132" s="29">
        <f t="shared" si="9"/>
        <v>0</v>
      </c>
    </row>
    <row r="133" spans="1:16" s="25" customFormat="1" ht="14.25" x14ac:dyDescent="0.2">
      <c r="A133" s="60">
        <v>145911</v>
      </c>
      <c r="B133" s="25" t="s">
        <v>108</v>
      </c>
      <c r="C133" s="29">
        <v>7576435.3347908054</v>
      </c>
      <c r="D133" s="29">
        <v>191662.25</v>
      </c>
      <c r="E133" s="29">
        <v>827265450.40960002</v>
      </c>
      <c r="F133" s="25">
        <v>0.93</v>
      </c>
      <c r="G133" s="29">
        <v>7693568.6888092803</v>
      </c>
      <c r="H133" s="29">
        <f t="shared" si="8"/>
        <v>308795.60401847493</v>
      </c>
      <c r="I133" s="29">
        <v>7233766.1483488884</v>
      </c>
      <c r="J133" s="29">
        <f t="shared" si="11"/>
        <v>0</v>
      </c>
      <c r="K133" s="27">
        <v>49.28</v>
      </c>
      <c r="L133" s="39">
        <v>1201.2274894140917</v>
      </c>
      <c r="M133" s="27">
        <f t="shared" si="12"/>
        <v>68.868341567266782</v>
      </c>
      <c r="N133" s="29">
        <v>0</v>
      </c>
      <c r="O133" s="29">
        <v>0</v>
      </c>
      <c r="P133" s="29">
        <f t="shared" si="9"/>
        <v>0</v>
      </c>
    </row>
    <row r="134" spans="1:16" s="25" customFormat="1" ht="14.25" x14ac:dyDescent="0.2">
      <c r="A134" s="60">
        <v>146903</v>
      </c>
      <c r="B134" s="25" t="s">
        <v>109</v>
      </c>
      <c r="C134" s="29">
        <v>1857865.2943047963</v>
      </c>
      <c r="D134" s="29">
        <v>43296.75</v>
      </c>
      <c r="E134" s="29">
        <v>175630000.28</v>
      </c>
      <c r="F134" s="25">
        <v>0.93</v>
      </c>
      <c r="G134" s="29">
        <v>1633359.002604</v>
      </c>
      <c r="H134" s="29">
        <f t="shared" si="8"/>
        <v>0</v>
      </c>
      <c r="I134" s="29">
        <v>1620782.1382839493</v>
      </c>
      <c r="J134" s="29">
        <f t="shared" si="11"/>
        <v>0</v>
      </c>
      <c r="K134" s="27">
        <v>49.28</v>
      </c>
      <c r="L134" s="39">
        <v>299.02878154298639</v>
      </c>
      <c r="M134" s="27">
        <f t="shared" si="12"/>
        <v>58.733476882643345</v>
      </c>
      <c r="N134" s="29">
        <v>85469.602455742555</v>
      </c>
      <c r="O134" s="29">
        <v>101865.40016240001</v>
      </c>
      <c r="P134" s="29">
        <f t="shared" si="9"/>
        <v>16395.797706657453</v>
      </c>
    </row>
    <row r="135" spans="1:16" s="25" customFormat="1" ht="14.25" x14ac:dyDescent="0.2">
      <c r="A135" s="60">
        <v>147902</v>
      </c>
      <c r="B135" s="25" t="s">
        <v>110</v>
      </c>
      <c r="C135" s="29">
        <v>14494812.141511949</v>
      </c>
      <c r="D135" s="29">
        <v>423804.00000000006</v>
      </c>
      <c r="E135" s="29">
        <v>1308232899.2896001</v>
      </c>
      <c r="F135" s="25">
        <v>0.93</v>
      </c>
      <c r="G135" s="29">
        <v>12166565.963393282</v>
      </c>
      <c r="H135" s="29">
        <f t="shared" si="8"/>
        <v>0</v>
      </c>
      <c r="I135" s="29">
        <v>12072883.405475153</v>
      </c>
      <c r="J135" s="29">
        <f t="shared" si="11"/>
        <v>0</v>
      </c>
      <c r="K135" s="27">
        <v>49.28</v>
      </c>
      <c r="L135" s="39">
        <v>2279.1662567389526</v>
      </c>
      <c r="M135" s="27">
        <f t="shared" si="12"/>
        <v>57.399625649136681</v>
      </c>
      <c r="N135" s="29">
        <v>0</v>
      </c>
      <c r="O135" s="29">
        <v>0</v>
      </c>
      <c r="P135" s="29">
        <f t="shared" si="9"/>
        <v>0</v>
      </c>
    </row>
    <row r="136" spans="1:16" s="25" customFormat="1" ht="14.25" x14ac:dyDescent="0.2">
      <c r="A136" s="60">
        <v>148902</v>
      </c>
      <c r="B136" s="25" t="s">
        <v>111</v>
      </c>
      <c r="C136" s="29">
        <v>1678619.1221138586</v>
      </c>
      <c r="D136" s="29">
        <v>35500</v>
      </c>
      <c r="E136" s="29">
        <v>144544108.37120003</v>
      </c>
      <c r="F136" s="25">
        <v>0.93</v>
      </c>
      <c r="G136" s="29">
        <v>1344260.2078521603</v>
      </c>
      <c r="H136" s="29">
        <f t="shared" si="8"/>
        <v>0</v>
      </c>
      <c r="I136" s="29">
        <v>1333909.4042516984</v>
      </c>
      <c r="J136" s="29">
        <f t="shared" si="11"/>
        <v>0</v>
      </c>
      <c r="K136" s="27">
        <v>49.28</v>
      </c>
      <c r="L136" s="39">
        <v>258.89790943406797</v>
      </c>
      <c r="M136" s="27">
        <f t="shared" si="12"/>
        <v>55.830542891274384</v>
      </c>
      <c r="N136" s="29">
        <v>0</v>
      </c>
      <c r="O136" s="29">
        <v>0</v>
      </c>
      <c r="P136" s="29">
        <f t="shared" si="9"/>
        <v>0</v>
      </c>
    </row>
    <row r="137" spans="1:16" s="25" customFormat="1" ht="14.25" x14ac:dyDescent="0.2">
      <c r="A137" s="60">
        <v>148903</v>
      </c>
      <c r="B137" s="25" t="s">
        <v>112</v>
      </c>
      <c r="C137" s="29">
        <v>1638169.6852375302</v>
      </c>
      <c r="D137" s="29">
        <v>32141</v>
      </c>
      <c r="E137" s="29">
        <v>242077457.83840004</v>
      </c>
      <c r="F137" s="25">
        <v>0.93</v>
      </c>
      <c r="G137" s="29">
        <v>2251320.3578971205</v>
      </c>
      <c r="H137" s="29">
        <f t="shared" si="8"/>
        <v>645291.67265959037</v>
      </c>
      <c r="I137" s="29">
        <v>2233985.1911413129</v>
      </c>
      <c r="J137" s="29">
        <f t="shared" si="11"/>
        <v>627956.50590378279</v>
      </c>
      <c r="K137" s="27">
        <v>49.28</v>
      </c>
      <c r="L137" s="39">
        <v>259.1105008502484</v>
      </c>
      <c r="M137" s="27">
        <f t="shared" si="12"/>
        <v>93.426340130579064</v>
      </c>
      <c r="N137" s="29">
        <v>74059.999795021402</v>
      </c>
      <c r="O137" s="29">
        <v>140404.92554627202</v>
      </c>
      <c r="P137" s="29">
        <f t="shared" si="9"/>
        <v>66344.925751250616</v>
      </c>
    </row>
    <row r="138" spans="1:16" s="25" customFormat="1" ht="14.25" x14ac:dyDescent="0.2">
      <c r="A138" s="60">
        <v>149902</v>
      </c>
      <c r="B138" s="25" t="s">
        <v>113</v>
      </c>
      <c r="C138" s="29">
        <v>6722159.3484691894</v>
      </c>
      <c r="D138" s="29">
        <v>163858</v>
      </c>
      <c r="E138" s="29">
        <v>1602241724.8288002</v>
      </c>
      <c r="F138" s="25">
        <v>0.93</v>
      </c>
      <c r="G138" s="29">
        <v>14900848.040907843</v>
      </c>
      <c r="H138" s="29">
        <f t="shared" si="8"/>
        <v>8342546.6924386537</v>
      </c>
      <c r="I138" s="29">
        <v>14628822.751184106</v>
      </c>
      <c r="J138" s="29">
        <f t="shared" si="11"/>
        <v>8070521.4027149165</v>
      </c>
      <c r="K138" s="27">
        <v>49.28</v>
      </c>
      <c r="L138" s="39">
        <v>1072.5916150112321</v>
      </c>
      <c r="M138" s="27">
        <f t="shared" si="12"/>
        <v>149.38040745470695</v>
      </c>
      <c r="N138" s="29">
        <v>0</v>
      </c>
      <c r="O138" s="29">
        <v>0</v>
      </c>
      <c r="P138" s="29">
        <f t="shared" si="9"/>
        <v>0</v>
      </c>
    </row>
    <row r="139" spans="1:16" s="25" customFormat="1" ht="14.25" x14ac:dyDescent="0.2">
      <c r="A139" s="60">
        <v>150901</v>
      </c>
      <c r="B139" s="25" t="s">
        <v>114</v>
      </c>
      <c r="C139" s="29">
        <v>15198654.8097123</v>
      </c>
      <c r="D139" s="29">
        <v>424074.5</v>
      </c>
      <c r="E139" s="29">
        <v>4049104060.0144005</v>
      </c>
      <c r="F139" s="25">
        <v>0.93</v>
      </c>
      <c r="G139" s="29">
        <v>37656667.758133925</v>
      </c>
      <c r="H139" s="29">
        <f t="shared" si="8"/>
        <v>22882087.448421627</v>
      </c>
      <c r="I139" s="29">
        <v>35936805.454835191</v>
      </c>
      <c r="J139" s="29">
        <f t="shared" si="11"/>
        <v>21162225.145122893</v>
      </c>
      <c r="K139" s="27">
        <v>49.28</v>
      </c>
      <c r="L139" s="39">
        <v>2397.2123067714774</v>
      </c>
      <c r="M139" s="27">
        <f t="shared" si="12"/>
        <v>168.90886337337642</v>
      </c>
      <c r="N139" s="29">
        <v>0</v>
      </c>
      <c r="O139" s="29">
        <v>0</v>
      </c>
      <c r="P139" s="29">
        <f t="shared" si="9"/>
        <v>0</v>
      </c>
    </row>
    <row r="140" spans="1:16" s="25" customFormat="1" ht="14.25" x14ac:dyDescent="0.2">
      <c r="A140" s="60">
        <v>156902</v>
      </c>
      <c r="B140" s="25" t="s">
        <v>115</v>
      </c>
      <c r="C140" s="29">
        <v>10303378.074763251</v>
      </c>
      <c r="D140" s="29">
        <v>237500</v>
      </c>
      <c r="E140" s="29">
        <v>2245340409.6656003</v>
      </c>
      <c r="F140" s="25">
        <v>0.93</v>
      </c>
      <c r="G140" s="29">
        <v>20881665.809890084</v>
      </c>
      <c r="H140" s="29">
        <f t="shared" si="8"/>
        <v>10815787.735126833</v>
      </c>
      <c r="I140" s="29">
        <v>20568579.301185969</v>
      </c>
      <c r="J140" s="29">
        <f t="shared" si="11"/>
        <v>10502701.226422718</v>
      </c>
      <c r="K140" s="27">
        <v>49.28</v>
      </c>
      <c r="L140" s="39">
        <v>1657.1224147342941</v>
      </c>
      <c r="M140" s="27">
        <f t="shared" si="12"/>
        <v>135.49635136795987</v>
      </c>
      <c r="N140" s="29">
        <v>0</v>
      </c>
      <c r="O140" s="29">
        <v>0</v>
      </c>
      <c r="P140" s="29">
        <f t="shared" si="9"/>
        <v>0</v>
      </c>
    </row>
    <row r="141" spans="1:16" s="25" customFormat="1" ht="14.25" x14ac:dyDescent="0.2">
      <c r="A141" s="60">
        <v>156905</v>
      </c>
      <c r="B141" s="25" t="s">
        <v>116</v>
      </c>
      <c r="C141" s="29">
        <v>2560327.1602300494</v>
      </c>
      <c r="D141" s="29">
        <v>60094.25</v>
      </c>
      <c r="E141" s="29">
        <v>1580670977.6272001</v>
      </c>
      <c r="F141" s="25">
        <v>0.93</v>
      </c>
      <c r="G141" s="29">
        <v>14700240.091932962</v>
      </c>
      <c r="H141" s="29">
        <f t="shared" si="8"/>
        <v>12200007.181702912</v>
      </c>
      <c r="I141" s="29">
        <v>14547427.58854324</v>
      </c>
      <c r="J141" s="29">
        <f t="shared" si="11"/>
        <v>12047194.67831319</v>
      </c>
      <c r="K141" s="27">
        <v>49.28</v>
      </c>
      <c r="L141" s="39">
        <v>401.0531104269561</v>
      </c>
      <c r="M141" s="27">
        <f t="shared" si="12"/>
        <v>394.13008814329794</v>
      </c>
      <c r="N141" s="29">
        <v>0</v>
      </c>
      <c r="O141" s="29">
        <v>0</v>
      </c>
      <c r="P141" s="29">
        <f t="shared" si="9"/>
        <v>0</v>
      </c>
    </row>
    <row r="142" spans="1:16" s="25" customFormat="1" ht="14.25" x14ac:dyDescent="0.2">
      <c r="A142" s="60">
        <v>158902</v>
      </c>
      <c r="B142" s="25" t="s">
        <v>117</v>
      </c>
      <c r="C142" s="29">
        <v>9741942.1213762183</v>
      </c>
      <c r="D142" s="29">
        <v>208237.5</v>
      </c>
      <c r="E142" s="29">
        <v>1205642698.8784001</v>
      </c>
      <c r="F142" s="25">
        <v>0.93</v>
      </c>
      <c r="G142" s="29">
        <v>11212477.09956912</v>
      </c>
      <c r="H142" s="29">
        <f t="shared" si="8"/>
        <v>1678772.4781929012</v>
      </c>
      <c r="I142" s="29">
        <v>10947742.129124159</v>
      </c>
      <c r="J142" s="29">
        <f t="shared" si="11"/>
        <v>1414037.5077479407</v>
      </c>
      <c r="K142" s="27">
        <v>49.28</v>
      </c>
      <c r="L142" s="39">
        <v>1551.7451495740613</v>
      </c>
      <c r="M142" s="27">
        <f t="shared" si="12"/>
        <v>77.695921859935382</v>
      </c>
      <c r="N142" s="29">
        <v>0</v>
      </c>
      <c r="O142" s="29">
        <v>0</v>
      </c>
      <c r="P142" s="29">
        <f t="shared" si="9"/>
        <v>0</v>
      </c>
    </row>
    <row r="143" spans="1:16" s="25" customFormat="1" ht="14.25" x14ac:dyDescent="0.2">
      <c r="A143" s="60">
        <v>158904</v>
      </c>
      <c r="B143" s="25" t="s">
        <v>118</v>
      </c>
      <c r="C143" s="29">
        <v>1460086.6794876112</v>
      </c>
      <c r="D143" s="29">
        <v>39297.75</v>
      </c>
      <c r="E143" s="29">
        <v>311631336.1904</v>
      </c>
      <c r="F143" s="25">
        <v>0.93</v>
      </c>
      <c r="G143" s="29">
        <v>2898171.42657072</v>
      </c>
      <c r="H143" s="29">
        <f t="shared" si="8"/>
        <v>1477382.4970831089</v>
      </c>
      <c r="I143" s="29">
        <v>2760955.2236131299</v>
      </c>
      <c r="J143" s="29">
        <f t="shared" si="11"/>
        <v>1340166.2941255188</v>
      </c>
      <c r="K143" s="27">
        <v>49.28</v>
      </c>
      <c r="L143" s="39">
        <v>231.7773830337031</v>
      </c>
      <c r="M143" s="27">
        <f t="shared" si="12"/>
        <v>134.45286684641064</v>
      </c>
      <c r="N143" s="29">
        <v>0</v>
      </c>
      <c r="O143" s="29">
        <v>0</v>
      </c>
      <c r="P143" s="29">
        <f t="shared" si="9"/>
        <v>0</v>
      </c>
    </row>
    <row r="144" spans="1:16" s="25" customFormat="1" ht="14.25" x14ac:dyDescent="0.2">
      <c r="A144" s="60">
        <v>158905</v>
      </c>
      <c r="B144" s="25" t="s">
        <v>119</v>
      </c>
      <c r="C144" s="29">
        <v>12474452.0967</v>
      </c>
      <c r="D144" s="29">
        <v>341250</v>
      </c>
      <c r="E144" s="29">
        <v>1298989698.4432001</v>
      </c>
      <c r="F144" s="25">
        <v>0.93</v>
      </c>
      <c r="G144" s="29">
        <v>12080604.195521763</v>
      </c>
      <c r="H144" s="29">
        <f t="shared" si="8"/>
        <v>0</v>
      </c>
      <c r="I144" s="29">
        <v>11665751.183005555</v>
      </c>
      <c r="J144" s="29">
        <f t="shared" si="11"/>
        <v>0</v>
      </c>
      <c r="K144" s="27">
        <v>49.28</v>
      </c>
      <c r="L144" s="39">
        <v>1988.967872840909</v>
      </c>
      <c r="M144" s="27">
        <f t="shared" si="12"/>
        <v>65.309737587053633</v>
      </c>
      <c r="N144" s="29">
        <v>0</v>
      </c>
      <c r="O144" s="29">
        <v>0</v>
      </c>
      <c r="P144" s="29">
        <f t="shared" si="9"/>
        <v>0</v>
      </c>
    </row>
    <row r="145" spans="1:16" s="25" customFormat="1" ht="14.25" x14ac:dyDescent="0.2">
      <c r="A145" s="60">
        <v>161903</v>
      </c>
      <c r="B145" s="25" t="s">
        <v>18</v>
      </c>
      <c r="C145" s="29">
        <v>63145555.765811227</v>
      </c>
      <c r="D145" s="29">
        <v>1961155</v>
      </c>
      <c r="E145" s="29">
        <v>5531550993.9392004</v>
      </c>
      <c r="F145" s="25">
        <v>0.93</v>
      </c>
      <c r="G145" s="29">
        <v>51443424.243634567</v>
      </c>
      <c r="H145" s="29">
        <f t="shared" si="8"/>
        <v>0</v>
      </c>
      <c r="I145" s="29">
        <v>51047309.876958571</v>
      </c>
      <c r="J145" s="29">
        <f t="shared" si="11"/>
        <v>0</v>
      </c>
      <c r="K145" s="27">
        <v>49.28</v>
      </c>
      <c r="L145" s="39">
        <v>10153.352234709615</v>
      </c>
      <c r="M145" s="27">
        <f t="shared" si="12"/>
        <v>54.48004625535777</v>
      </c>
      <c r="N145" s="29">
        <v>0</v>
      </c>
      <c r="O145" s="29">
        <v>0</v>
      </c>
      <c r="P145" s="29">
        <f t="shared" si="9"/>
        <v>0</v>
      </c>
    </row>
    <row r="146" spans="1:16" s="25" customFormat="1" ht="14.25" x14ac:dyDescent="0.2">
      <c r="A146" s="60">
        <v>162904</v>
      </c>
      <c r="B146" s="25" t="s">
        <v>120</v>
      </c>
      <c r="C146" s="29">
        <v>3197079.6915027737</v>
      </c>
      <c r="D146" s="29">
        <v>56250</v>
      </c>
      <c r="E146" s="29">
        <v>2669891805.7312002</v>
      </c>
      <c r="F146" s="25">
        <v>0.92369999999999997</v>
      </c>
      <c r="G146" s="29">
        <v>24663632.834885053</v>
      </c>
      <c r="H146" s="29">
        <f t="shared" si="8"/>
        <v>21522803.143382281</v>
      </c>
      <c r="I146" s="29">
        <v>24437137.070837103</v>
      </c>
      <c r="J146" s="29">
        <f t="shared" ref="J146:J177" si="13">IF((I146+D146-H146)&lt;C146,MAX(0,I146+D146-C146),H146)</f>
        <v>21296307.379334331</v>
      </c>
      <c r="K146" s="27">
        <v>49.28</v>
      </c>
      <c r="L146" s="39">
        <v>494.22685425839711</v>
      </c>
      <c r="M146" s="27">
        <f t="shared" si="12"/>
        <v>540.21585082369847</v>
      </c>
      <c r="N146" s="29">
        <v>0</v>
      </c>
      <c r="O146" s="29">
        <v>0</v>
      </c>
      <c r="P146" s="29">
        <f t="shared" si="9"/>
        <v>0</v>
      </c>
    </row>
    <row r="147" spans="1:16" s="25" customFormat="1" ht="14.25" x14ac:dyDescent="0.2">
      <c r="A147" s="60">
        <v>165901</v>
      </c>
      <c r="B147" s="25" t="s">
        <v>121</v>
      </c>
      <c r="C147" s="29">
        <v>197350151.6747885</v>
      </c>
      <c r="D147" s="29">
        <v>5942999</v>
      </c>
      <c r="E147" s="29">
        <v>26204779708.569603</v>
      </c>
      <c r="F147" s="25">
        <v>0.93</v>
      </c>
      <c r="G147" s="29">
        <v>243704451.28969729</v>
      </c>
      <c r="H147" s="29">
        <f t="shared" ref="H147:H210" si="14">IF(C147-D147&lt;G147,D147+G147-C147,0)</f>
        <v>52297298.614908785</v>
      </c>
      <c r="I147" s="29">
        <v>234808520.54503977</v>
      </c>
      <c r="J147" s="29">
        <f t="shared" si="13"/>
        <v>43401367.870251268</v>
      </c>
      <c r="K147" s="27">
        <v>49.28</v>
      </c>
      <c r="L147" s="39">
        <v>31730.030791361769</v>
      </c>
      <c r="M147" s="27">
        <f t="shared" si="12"/>
        <v>82.586682253405286</v>
      </c>
      <c r="N147" s="29">
        <v>0</v>
      </c>
      <c r="O147" s="29">
        <v>0</v>
      </c>
      <c r="P147" s="29">
        <f t="shared" ref="P147:P210" si="15">IF(O147-N147&gt;0,O147-N147,0)</f>
        <v>0</v>
      </c>
    </row>
    <row r="148" spans="1:16" s="25" customFormat="1" ht="14.25" x14ac:dyDescent="0.2">
      <c r="A148" s="60">
        <v>165902</v>
      </c>
      <c r="B148" s="25" t="s">
        <v>122</v>
      </c>
      <c r="C148" s="29">
        <v>22833166.626716122</v>
      </c>
      <c r="D148" s="29">
        <v>676337</v>
      </c>
      <c r="E148" s="29">
        <v>1878219085.8912001</v>
      </c>
      <c r="F148" s="25">
        <v>0.93</v>
      </c>
      <c r="G148" s="29">
        <v>17467437.498788163</v>
      </c>
      <c r="H148" s="29">
        <f t="shared" si="14"/>
        <v>0</v>
      </c>
      <c r="I148" s="29">
        <v>16467499.756903918</v>
      </c>
      <c r="J148" s="29">
        <f t="shared" si="13"/>
        <v>0</v>
      </c>
      <c r="K148" s="27">
        <v>49.28</v>
      </c>
      <c r="L148" s="39">
        <v>3650.2921471941759</v>
      </c>
      <c r="M148" s="27">
        <f t="shared" si="12"/>
        <v>51.453938757611688</v>
      </c>
      <c r="N148" s="29">
        <v>917420.62477001781</v>
      </c>
      <c r="O148" s="29">
        <v>957891.73380451207</v>
      </c>
      <c r="P148" s="29">
        <f t="shared" si="15"/>
        <v>40471.109034494264</v>
      </c>
    </row>
    <row r="149" spans="1:16" s="25" customFormat="1" ht="14.25" x14ac:dyDescent="0.2">
      <c r="A149" s="60">
        <v>167904</v>
      </c>
      <c r="B149" s="25" t="s">
        <v>206</v>
      </c>
      <c r="C149" s="29">
        <v>1511822.4089172296</v>
      </c>
      <c r="D149" s="29">
        <v>26250</v>
      </c>
      <c r="E149" s="29">
        <v>137990569.4048</v>
      </c>
      <c r="F149" s="25">
        <v>0.82769999999999999</v>
      </c>
      <c r="G149" s="29">
        <v>1142147.9429635296</v>
      </c>
      <c r="H149" s="29">
        <f t="shared" si="14"/>
        <v>0</v>
      </c>
      <c r="I149" s="29">
        <v>1133353.4038027106</v>
      </c>
      <c r="J149" s="29">
        <f t="shared" si="13"/>
        <v>0</v>
      </c>
      <c r="K149" s="27">
        <v>49.28</v>
      </c>
      <c r="L149" s="39">
        <v>267.66970832431593</v>
      </c>
      <c r="M149" s="27">
        <f t="shared" ref="M149:M180" si="16">E149/L149/10000</f>
        <v>51.552553431861199</v>
      </c>
      <c r="N149" s="29">
        <v>0</v>
      </c>
      <c r="O149" s="29">
        <v>0</v>
      </c>
      <c r="P149" s="29">
        <f t="shared" si="15"/>
        <v>0</v>
      </c>
    </row>
    <row r="150" spans="1:16" s="25" customFormat="1" ht="14.25" x14ac:dyDescent="0.2">
      <c r="A150" s="60">
        <v>168902</v>
      </c>
      <c r="B150" s="25" t="s">
        <v>123</v>
      </c>
      <c r="C150" s="29">
        <v>1877343.0923668966</v>
      </c>
      <c r="D150" s="29">
        <v>42136.75</v>
      </c>
      <c r="E150" s="29">
        <v>189628851.82080001</v>
      </c>
      <c r="F150" s="25">
        <v>0.93</v>
      </c>
      <c r="G150" s="29">
        <v>1763548.3219334402</v>
      </c>
      <c r="H150" s="29">
        <f t="shared" si="14"/>
        <v>0</v>
      </c>
      <c r="I150" s="29">
        <v>1749968.9998545526</v>
      </c>
      <c r="J150" s="29">
        <f t="shared" si="13"/>
        <v>0</v>
      </c>
      <c r="K150" s="27">
        <v>49.28</v>
      </c>
      <c r="L150" s="39">
        <v>299.15602148813258</v>
      </c>
      <c r="M150" s="27">
        <f t="shared" si="16"/>
        <v>63.387944149512137</v>
      </c>
      <c r="N150" s="29">
        <v>0</v>
      </c>
      <c r="O150" s="29">
        <v>0</v>
      </c>
      <c r="P150" s="29">
        <f t="shared" si="15"/>
        <v>0</v>
      </c>
    </row>
    <row r="151" spans="1:16" s="25" customFormat="1" ht="14.25" x14ac:dyDescent="0.2">
      <c r="A151" s="60">
        <v>168903</v>
      </c>
      <c r="B151" s="25" t="s">
        <v>124</v>
      </c>
      <c r="C151" s="29">
        <v>2738941.6056856932</v>
      </c>
      <c r="D151" s="29">
        <v>69347.25</v>
      </c>
      <c r="E151" s="29">
        <v>297265322.94560003</v>
      </c>
      <c r="F151" s="25">
        <v>0.93</v>
      </c>
      <c r="G151" s="29">
        <v>2764567.5033940803</v>
      </c>
      <c r="H151" s="29">
        <f t="shared" si="14"/>
        <v>94973.147708387114</v>
      </c>
      <c r="I151" s="29">
        <v>2743280.3336179457</v>
      </c>
      <c r="J151" s="29">
        <f t="shared" si="13"/>
        <v>73685.977932252456</v>
      </c>
      <c r="K151" s="27">
        <v>49.28</v>
      </c>
      <c r="L151" s="39">
        <v>440.55707884508007</v>
      </c>
      <c r="M151" s="27">
        <f t="shared" si="16"/>
        <v>67.474871525133764</v>
      </c>
      <c r="N151" s="29">
        <v>0</v>
      </c>
      <c r="O151" s="29">
        <v>0</v>
      </c>
      <c r="P151" s="29">
        <f t="shared" si="15"/>
        <v>0</v>
      </c>
    </row>
    <row r="152" spans="1:16" s="25" customFormat="1" ht="14.25" x14ac:dyDescent="0.2">
      <c r="A152" s="60">
        <v>169910</v>
      </c>
      <c r="B152" s="25" t="s">
        <v>125</v>
      </c>
      <c r="C152" s="29">
        <v>2103086.0822479567</v>
      </c>
      <c r="D152" s="29">
        <v>37390.750000000007</v>
      </c>
      <c r="E152" s="29">
        <v>227362243.05280003</v>
      </c>
      <c r="F152" s="25">
        <v>0.93</v>
      </c>
      <c r="G152" s="29">
        <v>2114468.8603910403</v>
      </c>
      <c r="H152" s="29">
        <f t="shared" si="14"/>
        <v>48773.528143083677</v>
      </c>
      <c r="I152" s="29">
        <v>2098187.4501660299</v>
      </c>
      <c r="J152" s="29">
        <f t="shared" si="13"/>
        <v>32492.1179180732</v>
      </c>
      <c r="K152" s="27">
        <v>49.28</v>
      </c>
      <c r="L152" s="39">
        <v>329.8336172480449</v>
      </c>
      <c r="M152" s="27">
        <f t="shared" si="16"/>
        <v>68.932404449791633</v>
      </c>
      <c r="N152" s="29">
        <v>0</v>
      </c>
      <c r="O152" s="29">
        <v>0</v>
      </c>
      <c r="P152" s="29">
        <f t="shared" si="15"/>
        <v>0</v>
      </c>
    </row>
    <row r="153" spans="1:16" s="25" customFormat="1" ht="14.25" x14ac:dyDescent="0.2">
      <c r="A153" s="60">
        <v>170903</v>
      </c>
      <c r="B153" s="25" t="s">
        <v>126</v>
      </c>
      <c r="C153" s="29">
        <v>67740380.682400003</v>
      </c>
      <c r="D153" s="29">
        <v>2047429.2500000002</v>
      </c>
      <c r="E153" s="29">
        <v>6125059606.9184008</v>
      </c>
      <c r="F153" s="25">
        <v>0.93</v>
      </c>
      <c r="G153" s="29">
        <v>56963054.344341129</v>
      </c>
      <c r="H153" s="29">
        <f t="shared" si="14"/>
        <v>0</v>
      </c>
      <c r="I153" s="29">
        <v>56524438.825889699</v>
      </c>
      <c r="J153" s="29">
        <f t="shared" si="13"/>
        <v>0</v>
      </c>
      <c r="K153" s="27">
        <v>49.28</v>
      </c>
      <c r="L153" s="39">
        <v>10786.81601987013</v>
      </c>
      <c r="M153" s="27">
        <f t="shared" si="16"/>
        <v>56.782831890667076</v>
      </c>
      <c r="N153" s="29">
        <v>0</v>
      </c>
      <c r="O153" s="29">
        <v>0</v>
      </c>
      <c r="P153" s="29">
        <f t="shared" si="15"/>
        <v>0</v>
      </c>
    </row>
    <row r="154" spans="1:16" s="25" customFormat="1" ht="14.25" x14ac:dyDescent="0.2">
      <c r="A154" s="60">
        <v>176903</v>
      </c>
      <c r="B154" s="25" t="s">
        <v>127</v>
      </c>
      <c r="C154" s="29">
        <v>5783804.6718787374</v>
      </c>
      <c r="D154" s="29">
        <v>141993.25000000003</v>
      </c>
      <c r="E154" s="29">
        <v>614051796.02080011</v>
      </c>
      <c r="F154" s="25">
        <v>0.93</v>
      </c>
      <c r="G154" s="29">
        <v>5710681.7029934414</v>
      </c>
      <c r="H154" s="29">
        <f t="shared" si="14"/>
        <v>68870.281114703976</v>
      </c>
      <c r="I154" s="29">
        <v>5535699.7370927753</v>
      </c>
      <c r="J154" s="29">
        <f t="shared" si="13"/>
        <v>0</v>
      </c>
      <c r="K154" s="27">
        <v>49.28</v>
      </c>
      <c r="L154" s="39">
        <v>923.05351816213272</v>
      </c>
      <c r="M154" s="27">
        <f t="shared" si="16"/>
        <v>66.523964638954226</v>
      </c>
      <c r="N154" s="29">
        <v>0</v>
      </c>
      <c r="O154" s="29">
        <v>0</v>
      </c>
      <c r="P154" s="29">
        <f t="shared" si="15"/>
        <v>0</v>
      </c>
    </row>
    <row r="155" spans="1:16" s="25" customFormat="1" ht="14.25" x14ac:dyDescent="0.2">
      <c r="A155" s="60">
        <v>177903</v>
      </c>
      <c r="B155" s="25" t="s">
        <v>128</v>
      </c>
      <c r="C155" s="29">
        <v>1709897.6088351503</v>
      </c>
      <c r="D155" s="29">
        <v>30000</v>
      </c>
      <c r="E155" s="29">
        <v>895301682.28000009</v>
      </c>
      <c r="F155" s="25">
        <v>0.93</v>
      </c>
      <c r="G155" s="29">
        <v>8326305.645204002</v>
      </c>
      <c r="H155" s="29">
        <f t="shared" si="14"/>
        <v>6646408.0363688515</v>
      </c>
      <c r="I155" s="29">
        <v>8079405.715790242</v>
      </c>
      <c r="J155" s="29">
        <f t="shared" si="13"/>
        <v>6399508.1069550915</v>
      </c>
      <c r="K155" s="27">
        <v>49.28</v>
      </c>
      <c r="L155" s="39">
        <v>264.05464429142052</v>
      </c>
      <c r="M155" s="27">
        <f t="shared" si="16"/>
        <v>339.05924460541274</v>
      </c>
      <c r="N155" s="29">
        <v>0</v>
      </c>
      <c r="O155" s="29">
        <v>0</v>
      </c>
      <c r="P155" s="29">
        <f t="shared" si="15"/>
        <v>0</v>
      </c>
    </row>
    <row r="156" spans="1:16" s="25" customFormat="1" ht="14.25" x14ac:dyDescent="0.2">
      <c r="A156" s="60">
        <v>177905</v>
      </c>
      <c r="B156" s="25" t="s">
        <v>129</v>
      </c>
      <c r="C156" s="29">
        <v>2400122.4920731736</v>
      </c>
      <c r="D156" s="29">
        <v>52334</v>
      </c>
      <c r="E156" s="29">
        <v>281569265.5952</v>
      </c>
      <c r="F156" s="25">
        <v>0.93</v>
      </c>
      <c r="G156" s="29">
        <v>2618594.1700353604</v>
      </c>
      <c r="H156" s="29">
        <f t="shared" si="14"/>
        <v>270805.67796218675</v>
      </c>
      <c r="I156" s="29">
        <v>2462262.1784103378</v>
      </c>
      <c r="J156" s="29">
        <f t="shared" si="13"/>
        <v>114473.68633716414</v>
      </c>
      <c r="K156" s="27">
        <v>49.28</v>
      </c>
      <c r="L156" s="39">
        <v>384.11371624564509</v>
      </c>
      <c r="M156" s="27">
        <f t="shared" si="16"/>
        <v>73.303621736624805</v>
      </c>
      <c r="N156" s="29">
        <v>92752.707289268408</v>
      </c>
      <c r="O156" s="29">
        <v>137968.940141648</v>
      </c>
      <c r="P156" s="29">
        <f t="shared" si="15"/>
        <v>45216.232852379588</v>
      </c>
    </row>
    <row r="157" spans="1:16" s="25" customFormat="1" ht="14.25" x14ac:dyDescent="0.2">
      <c r="A157" s="60">
        <v>178908</v>
      </c>
      <c r="B157" s="25" t="s">
        <v>130</v>
      </c>
      <c r="C157" s="29">
        <v>5177354.3399554715</v>
      </c>
      <c r="D157" s="29">
        <v>117042.25000000001</v>
      </c>
      <c r="E157" s="29">
        <v>2375088321.7616</v>
      </c>
      <c r="F157" s="25">
        <v>0.93</v>
      </c>
      <c r="G157" s="29">
        <v>22088321.392382879</v>
      </c>
      <c r="H157" s="29">
        <f t="shared" si="14"/>
        <v>17028009.302427407</v>
      </c>
      <c r="I157" s="29">
        <v>21918241.317661531</v>
      </c>
      <c r="J157" s="29">
        <f t="shared" si="13"/>
        <v>16857929.22770606</v>
      </c>
      <c r="K157" s="27">
        <v>49.28</v>
      </c>
      <c r="L157" s="39">
        <v>826.87602921355051</v>
      </c>
      <c r="M157" s="27">
        <f t="shared" si="16"/>
        <v>287.23632538006558</v>
      </c>
      <c r="N157" s="29">
        <v>0</v>
      </c>
      <c r="O157" s="29">
        <v>0</v>
      </c>
      <c r="P157" s="29">
        <f t="shared" si="15"/>
        <v>0</v>
      </c>
    </row>
    <row r="158" spans="1:16" s="25" customFormat="1" ht="14.25" x14ac:dyDescent="0.2">
      <c r="A158" s="60">
        <v>178912</v>
      </c>
      <c r="B158" s="25" t="s">
        <v>131</v>
      </c>
      <c r="C158" s="29">
        <v>30359485.41633226</v>
      </c>
      <c r="D158" s="29">
        <v>946355.75</v>
      </c>
      <c r="E158" s="29">
        <v>2985724539.3568001</v>
      </c>
      <c r="F158" s="25">
        <v>0.93</v>
      </c>
      <c r="G158" s="29">
        <v>27767238.216018245</v>
      </c>
      <c r="H158" s="29">
        <f t="shared" si="14"/>
        <v>0</v>
      </c>
      <c r="I158" s="29">
        <v>26834870.518003136</v>
      </c>
      <c r="J158" s="29">
        <f t="shared" si="13"/>
        <v>0</v>
      </c>
      <c r="K158" s="27">
        <v>49.28</v>
      </c>
      <c r="L158" s="39">
        <v>4894.5177202871364</v>
      </c>
      <c r="M158" s="27">
        <f t="shared" si="16"/>
        <v>61.001404223778003</v>
      </c>
      <c r="N158" s="29">
        <v>1350730.2662322004</v>
      </c>
      <c r="O158" s="29">
        <v>1672005.7420398081</v>
      </c>
      <c r="P158" s="29">
        <f t="shared" si="15"/>
        <v>321275.47580760764</v>
      </c>
    </row>
    <row r="159" spans="1:16" s="25" customFormat="1" ht="14.25" x14ac:dyDescent="0.2">
      <c r="A159" s="60">
        <v>181906</v>
      </c>
      <c r="B159" s="25" t="s">
        <v>132</v>
      </c>
      <c r="C159" s="29">
        <v>20100650.260880593</v>
      </c>
      <c r="D159" s="29">
        <v>541716.25000000012</v>
      </c>
      <c r="E159" s="29">
        <v>1897367777.8560002</v>
      </c>
      <c r="F159" s="25">
        <v>0.93</v>
      </c>
      <c r="G159" s="29">
        <v>17645520.334060803</v>
      </c>
      <c r="H159" s="29">
        <f t="shared" si="14"/>
        <v>0</v>
      </c>
      <c r="I159" s="29">
        <v>16971931.791933969</v>
      </c>
      <c r="J159" s="29">
        <f t="shared" si="13"/>
        <v>0</v>
      </c>
      <c r="K159" s="27">
        <v>49.28</v>
      </c>
      <c r="L159" s="39">
        <v>3222.2495553377585</v>
      </c>
      <c r="M159" s="27">
        <f t="shared" si="16"/>
        <v>58.883328099555484</v>
      </c>
      <c r="N159" s="29">
        <v>889237.76528745051</v>
      </c>
      <c r="O159" s="29">
        <v>1062525.9555993602</v>
      </c>
      <c r="P159" s="29">
        <f t="shared" si="15"/>
        <v>173288.19031190965</v>
      </c>
    </row>
    <row r="160" spans="1:16" s="25" customFormat="1" ht="14.25" x14ac:dyDescent="0.2">
      <c r="A160" s="60">
        <v>182901</v>
      </c>
      <c r="B160" s="25" t="s">
        <v>133</v>
      </c>
      <c r="C160" s="29">
        <v>1964568.9902959196</v>
      </c>
      <c r="D160" s="29">
        <v>42673.25</v>
      </c>
      <c r="E160" s="29">
        <v>172020832.40480003</v>
      </c>
      <c r="F160" s="25">
        <v>0.93</v>
      </c>
      <c r="G160" s="29">
        <v>1599793.7413646402</v>
      </c>
      <c r="H160" s="29">
        <f t="shared" si="14"/>
        <v>0</v>
      </c>
      <c r="I160" s="29">
        <v>1587475.3295561327</v>
      </c>
      <c r="J160" s="29">
        <f t="shared" si="13"/>
        <v>0</v>
      </c>
      <c r="K160" s="27">
        <v>49.28</v>
      </c>
      <c r="L160" s="39">
        <v>314.26152439868827</v>
      </c>
      <c r="M160" s="27">
        <f t="shared" si="16"/>
        <v>54.738114293166085</v>
      </c>
      <c r="N160" s="29">
        <v>0</v>
      </c>
      <c r="O160" s="29">
        <v>0</v>
      </c>
      <c r="P160" s="29">
        <f t="shared" si="15"/>
        <v>0</v>
      </c>
    </row>
    <row r="161" spans="1:16" s="25" customFormat="1" ht="14.25" x14ac:dyDescent="0.2">
      <c r="A161" s="60">
        <v>182902</v>
      </c>
      <c r="B161" s="25" t="s">
        <v>134</v>
      </c>
      <c r="C161" s="29">
        <v>3767269.3614645074</v>
      </c>
      <c r="D161" s="29">
        <v>84487.000000000015</v>
      </c>
      <c r="E161" s="29">
        <v>1038116238.1456001</v>
      </c>
      <c r="F161" s="25">
        <v>0.93</v>
      </c>
      <c r="G161" s="29">
        <v>9654481.0147540811</v>
      </c>
      <c r="H161" s="29">
        <f t="shared" si="14"/>
        <v>5971698.6532895733</v>
      </c>
      <c r="I161" s="29">
        <v>9580141.5109404735</v>
      </c>
      <c r="J161" s="29">
        <f t="shared" si="13"/>
        <v>5897359.1494759656</v>
      </c>
      <c r="K161" s="27">
        <v>49.28</v>
      </c>
      <c r="L161" s="39">
        <v>591.40768854943303</v>
      </c>
      <c r="M161" s="27">
        <f t="shared" si="16"/>
        <v>175.53309810561055</v>
      </c>
      <c r="N161" s="29">
        <v>0</v>
      </c>
      <c r="O161" s="29">
        <v>0</v>
      </c>
      <c r="P161" s="29">
        <f t="shared" si="15"/>
        <v>0</v>
      </c>
    </row>
    <row r="162" spans="1:16" s="25" customFormat="1" ht="14.25" x14ac:dyDescent="0.2">
      <c r="A162" s="60">
        <v>182906</v>
      </c>
      <c r="B162" s="25" t="s">
        <v>135</v>
      </c>
      <c r="C162" s="29">
        <v>1094933.500613793</v>
      </c>
      <c r="D162" s="29">
        <v>24690</v>
      </c>
      <c r="E162" s="29">
        <v>566413347.28640008</v>
      </c>
      <c r="F162" s="25">
        <v>0.93</v>
      </c>
      <c r="G162" s="29">
        <v>5267644.1297635213</v>
      </c>
      <c r="H162" s="29">
        <f t="shared" si="14"/>
        <v>4197400.6291497285</v>
      </c>
      <c r="I162" s="29">
        <v>5052376.0334423855</v>
      </c>
      <c r="J162" s="29">
        <f t="shared" si="13"/>
        <v>3982132.5328285927</v>
      </c>
      <c r="K162" s="27">
        <v>49.28</v>
      </c>
      <c r="L162" s="39">
        <v>171.53060074899238</v>
      </c>
      <c r="M162" s="27">
        <f t="shared" si="16"/>
        <v>330.21125374314727</v>
      </c>
      <c r="N162" s="29">
        <v>0</v>
      </c>
      <c r="O162" s="29">
        <v>0</v>
      </c>
      <c r="P162" s="29">
        <f t="shared" si="15"/>
        <v>0</v>
      </c>
    </row>
    <row r="163" spans="1:16" s="25" customFormat="1" ht="14.25" x14ac:dyDescent="0.2">
      <c r="A163" s="60">
        <v>183902</v>
      </c>
      <c r="B163" s="25" t="s">
        <v>136</v>
      </c>
      <c r="C163" s="29">
        <v>21976930.347413793</v>
      </c>
      <c r="D163" s="29">
        <v>603839.75</v>
      </c>
      <c r="E163" s="29">
        <v>2670769574.6000004</v>
      </c>
      <c r="F163" s="25">
        <v>0.93</v>
      </c>
      <c r="G163" s="29">
        <v>24838157.043780003</v>
      </c>
      <c r="H163" s="29">
        <f t="shared" si="14"/>
        <v>3465066.4463662095</v>
      </c>
      <c r="I163" s="29">
        <v>23750466.218766224</v>
      </c>
      <c r="J163" s="29">
        <f t="shared" si="13"/>
        <v>2377375.6213524304</v>
      </c>
      <c r="K163" s="27">
        <v>49.28</v>
      </c>
      <c r="L163" s="39">
        <v>3461.4218096450963</v>
      </c>
      <c r="M163" s="27">
        <f t="shared" si="16"/>
        <v>77.158165675099781</v>
      </c>
      <c r="N163" s="29">
        <v>0</v>
      </c>
      <c r="O163" s="29">
        <v>0</v>
      </c>
      <c r="P163" s="29">
        <f t="shared" si="15"/>
        <v>0</v>
      </c>
    </row>
    <row r="164" spans="1:16" s="25" customFormat="1" ht="14.25" x14ac:dyDescent="0.2">
      <c r="A164" s="60">
        <v>184907</v>
      </c>
      <c r="B164" s="25" t="s">
        <v>137</v>
      </c>
      <c r="C164" s="29">
        <v>45073730.777717903</v>
      </c>
      <c r="D164" s="29">
        <v>1357431.75</v>
      </c>
      <c r="E164" s="29">
        <v>3643553229.5152001</v>
      </c>
      <c r="F164" s="25">
        <v>0.93</v>
      </c>
      <c r="G164" s="29">
        <v>33885045.03449136</v>
      </c>
      <c r="H164" s="29">
        <f t="shared" si="14"/>
        <v>0</v>
      </c>
      <c r="I164" s="29">
        <v>33624130.187725775</v>
      </c>
      <c r="J164" s="29">
        <f t="shared" si="13"/>
        <v>0</v>
      </c>
      <c r="K164" s="27">
        <v>49.28</v>
      </c>
      <c r="L164" s="39">
        <v>7241.3484475166961</v>
      </c>
      <c r="M164" s="27">
        <f t="shared" si="16"/>
        <v>50.315949521317371</v>
      </c>
      <c r="N164" s="29">
        <v>2069751.1786630123</v>
      </c>
      <c r="O164" s="29">
        <v>2113260.8731188164</v>
      </c>
      <c r="P164" s="29">
        <f t="shared" si="15"/>
        <v>43509.69445580407</v>
      </c>
    </row>
    <row r="165" spans="1:16" s="25" customFormat="1" ht="14.25" x14ac:dyDescent="0.2">
      <c r="A165" s="60">
        <v>184911</v>
      </c>
      <c r="B165" s="25" t="s">
        <v>138</v>
      </c>
      <c r="C165" s="29">
        <v>2101419.4386662669</v>
      </c>
      <c r="D165" s="29">
        <v>46750</v>
      </c>
      <c r="E165" s="29">
        <v>183874048.33280003</v>
      </c>
      <c r="F165" s="25">
        <v>0.93</v>
      </c>
      <c r="G165" s="29">
        <v>1710028.6494950405</v>
      </c>
      <c r="H165" s="29">
        <f t="shared" si="14"/>
        <v>0</v>
      </c>
      <c r="I165" s="29">
        <v>1696861.4288939286</v>
      </c>
      <c r="J165" s="29">
        <f t="shared" si="13"/>
        <v>0</v>
      </c>
      <c r="K165" s="27">
        <v>49.28</v>
      </c>
      <c r="L165" s="39">
        <v>335.13253874452386</v>
      </c>
      <c r="M165" s="27">
        <f t="shared" si="16"/>
        <v>54.86606851773643</v>
      </c>
      <c r="N165" s="29">
        <v>0</v>
      </c>
      <c r="O165" s="29">
        <v>0</v>
      </c>
      <c r="P165" s="29">
        <f t="shared" si="15"/>
        <v>0</v>
      </c>
    </row>
    <row r="166" spans="1:16" s="25" customFormat="1" ht="14.25" x14ac:dyDescent="0.2">
      <c r="A166" s="60">
        <v>186901</v>
      </c>
      <c r="B166" s="25" t="s">
        <v>139</v>
      </c>
      <c r="C166" s="29">
        <v>2330683.6048013158</v>
      </c>
      <c r="D166" s="29">
        <v>45000</v>
      </c>
      <c r="E166" s="29">
        <v>385954451.16640002</v>
      </c>
      <c r="F166" s="25">
        <v>0.93</v>
      </c>
      <c r="G166" s="29">
        <v>3589376.3958475203</v>
      </c>
      <c r="H166" s="29">
        <f t="shared" si="14"/>
        <v>1303692.7910462045</v>
      </c>
      <c r="I166" s="29">
        <v>3554153.7441348401</v>
      </c>
      <c r="J166" s="29">
        <f t="shared" si="13"/>
        <v>1268470.1393335243</v>
      </c>
      <c r="K166" s="27">
        <v>49.28</v>
      </c>
      <c r="L166" s="39">
        <v>365.85935142878503</v>
      </c>
      <c r="M166" s="27">
        <f t="shared" si="16"/>
        <v>105.49257512733729</v>
      </c>
      <c r="N166" s="29">
        <v>0</v>
      </c>
      <c r="O166" s="29">
        <v>0</v>
      </c>
      <c r="P166" s="29">
        <f t="shared" si="15"/>
        <v>0</v>
      </c>
    </row>
    <row r="167" spans="1:16" s="25" customFormat="1" ht="14.25" x14ac:dyDescent="0.2">
      <c r="A167" s="60">
        <v>186902</v>
      </c>
      <c r="B167" s="25" t="s">
        <v>140</v>
      </c>
      <c r="C167" s="29">
        <v>19616298.538195528</v>
      </c>
      <c r="D167" s="29">
        <v>582811.5</v>
      </c>
      <c r="E167" s="29">
        <v>1708647974.4816</v>
      </c>
      <c r="F167" s="25">
        <v>0.93</v>
      </c>
      <c r="G167" s="29">
        <v>15890426.162678881</v>
      </c>
      <c r="H167" s="29">
        <f t="shared" si="14"/>
        <v>0</v>
      </c>
      <c r="I167" s="29">
        <v>17512193.955831315</v>
      </c>
      <c r="J167" s="29">
        <f t="shared" si="13"/>
        <v>0</v>
      </c>
      <c r="K167" s="27">
        <v>49.28</v>
      </c>
      <c r="L167" s="39">
        <v>3112.7913211356376</v>
      </c>
      <c r="M167" s="27">
        <f t="shared" si="16"/>
        <v>54.891182806890995</v>
      </c>
      <c r="N167" s="29">
        <v>0</v>
      </c>
      <c r="O167" s="29">
        <v>0</v>
      </c>
      <c r="P167" s="29">
        <f t="shared" si="15"/>
        <v>0</v>
      </c>
    </row>
    <row r="168" spans="1:16" s="25" customFormat="1" ht="14.25" x14ac:dyDescent="0.2">
      <c r="A168" s="60">
        <v>186903</v>
      </c>
      <c r="B168" s="25" t="s">
        <v>141</v>
      </c>
      <c r="C168" s="29">
        <v>4334032.3608662235</v>
      </c>
      <c r="D168" s="29">
        <v>135000</v>
      </c>
      <c r="E168" s="29">
        <v>1022760256.3056</v>
      </c>
      <c r="F168" s="25">
        <v>0.93</v>
      </c>
      <c r="G168" s="29">
        <v>9511670.3836420812</v>
      </c>
      <c r="H168" s="29">
        <f t="shared" si="14"/>
        <v>5312638.0227758577</v>
      </c>
      <c r="I168" s="29">
        <v>9359969.2537276223</v>
      </c>
      <c r="J168" s="29">
        <f t="shared" si="13"/>
        <v>5160936.8928613989</v>
      </c>
      <c r="K168" s="27">
        <v>49.28</v>
      </c>
      <c r="L168" s="39">
        <v>670.93138975101033</v>
      </c>
      <c r="M168" s="27">
        <f t="shared" si="16"/>
        <v>152.4388740680559</v>
      </c>
      <c r="N168" s="29">
        <v>0</v>
      </c>
      <c r="O168" s="29">
        <v>0</v>
      </c>
      <c r="P168" s="29">
        <f t="shared" si="15"/>
        <v>0</v>
      </c>
    </row>
    <row r="169" spans="1:16" s="25" customFormat="1" ht="14.25" x14ac:dyDescent="0.2">
      <c r="A169" s="60">
        <v>188903</v>
      </c>
      <c r="B169" s="25" t="s">
        <v>35</v>
      </c>
      <c r="C169" s="29">
        <v>8810541.8609275855</v>
      </c>
      <c r="D169" s="29">
        <v>206250</v>
      </c>
      <c r="E169" s="29">
        <v>1354505348.6912</v>
      </c>
      <c r="F169" s="25">
        <v>0.93</v>
      </c>
      <c r="G169" s="29">
        <v>12596899.742828162</v>
      </c>
      <c r="H169" s="29">
        <f t="shared" si="14"/>
        <v>3992607.8819005769</v>
      </c>
      <c r="I169" s="29">
        <v>12499903.614808384</v>
      </c>
      <c r="J169" s="29">
        <f t="shared" si="13"/>
        <v>3895611.7538807988</v>
      </c>
      <c r="K169" s="27">
        <v>49.28</v>
      </c>
      <c r="L169" s="39">
        <v>1404.3327696311017</v>
      </c>
      <c r="M169" s="27">
        <f t="shared" si="16"/>
        <v>96.451879353852107</v>
      </c>
      <c r="N169" s="29">
        <v>0</v>
      </c>
      <c r="O169" s="29">
        <v>0</v>
      </c>
      <c r="P169" s="29">
        <f t="shared" si="15"/>
        <v>0</v>
      </c>
    </row>
    <row r="170" spans="1:16" s="25" customFormat="1" ht="14.25" x14ac:dyDescent="0.2">
      <c r="A170" s="60">
        <v>188904</v>
      </c>
      <c r="B170" s="25" t="s">
        <v>142</v>
      </c>
      <c r="C170" s="29">
        <v>11514080.966845</v>
      </c>
      <c r="D170" s="29">
        <v>371250</v>
      </c>
      <c r="E170" s="29">
        <v>1376400357.1104002</v>
      </c>
      <c r="F170" s="25">
        <v>0.93</v>
      </c>
      <c r="G170" s="29">
        <v>12800523.321126724</v>
      </c>
      <c r="H170" s="29">
        <f t="shared" si="14"/>
        <v>1657692.3542817235</v>
      </c>
      <c r="I170" s="29">
        <v>12701959.291554047</v>
      </c>
      <c r="J170" s="29">
        <f t="shared" si="13"/>
        <v>1559128.3247090466</v>
      </c>
      <c r="K170" s="27">
        <v>49.28</v>
      </c>
      <c r="L170" s="39">
        <v>1826.8782413709416</v>
      </c>
      <c r="M170" s="27">
        <f t="shared" si="16"/>
        <v>75.341658023005962</v>
      </c>
      <c r="N170" s="29">
        <v>0</v>
      </c>
      <c r="O170" s="29">
        <v>0</v>
      </c>
      <c r="P170" s="29">
        <f t="shared" si="15"/>
        <v>0</v>
      </c>
    </row>
    <row r="171" spans="1:16" s="25" customFormat="1" ht="14.25" x14ac:dyDescent="0.2">
      <c r="A171" s="60">
        <v>189901</v>
      </c>
      <c r="B171" s="25" t="s">
        <v>194</v>
      </c>
      <c r="C171" s="29">
        <v>3495050.7725647772</v>
      </c>
      <c r="D171" s="29">
        <v>73500.5</v>
      </c>
      <c r="E171" s="29">
        <v>417643238.53120005</v>
      </c>
      <c r="F171" s="25">
        <v>0.93</v>
      </c>
      <c r="G171" s="29">
        <v>3884082.1183401607</v>
      </c>
      <c r="H171" s="29">
        <f t="shared" si="14"/>
        <v>462531.84577538352</v>
      </c>
      <c r="I171" s="29">
        <v>3854174.6860289406</v>
      </c>
      <c r="J171" s="29">
        <f t="shared" si="13"/>
        <v>432624.41346416343</v>
      </c>
      <c r="K171" s="27">
        <v>49.28</v>
      </c>
      <c r="L171" s="39">
        <v>556.38583970207424</v>
      </c>
      <c r="M171" s="27">
        <f t="shared" si="16"/>
        <v>75.063599525615871</v>
      </c>
      <c r="N171" s="29">
        <v>0</v>
      </c>
      <c r="O171" s="29">
        <v>0</v>
      </c>
      <c r="P171" s="29">
        <f t="shared" si="15"/>
        <v>0</v>
      </c>
    </row>
    <row r="172" spans="1:16" s="25" customFormat="1" ht="14.25" x14ac:dyDescent="0.2">
      <c r="A172" s="60">
        <v>192901</v>
      </c>
      <c r="B172" s="25" t="s">
        <v>143</v>
      </c>
      <c r="C172" s="29">
        <v>8350523.8003587676</v>
      </c>
      <c r="D172" s="29">
        <v>214864.50000000003</v>
      </c>
      <c r="E172" s="29">
        <v>3123435542.7776003</v>
      </c>
      <c r="F172" s="25">
        <v>0.93</v>
      </c>
      <c r="G172" s="29">
        <v>29047950.547831684</v>
      </c>
      <c r="H172" s="29">
        <f t="shared" si="14"/>
        <v>20912291.247472916</v>
      </c>
      <c r="I172" s="29">
        <v>28739806.425727911</v>
      </c>
      <c r="J172" s="29">
        <f t="shared" si="13"/>
        <v>20604147.125369143</v>
      </c>
      <c r="K172" s="27">
        <v>49.28</v>
      </c>
      <c r="L172" s="39">
        <v>1333.5251299283714</v>
      </c>
      <c r="M172" s="27">
        <f t="shared" si="16"/>
        <v>234.22397318791971</v>
      </c>
      <c r="N172" s="29">
        <v>295722.53281291563</v>
      </c>
      <c r="O172" s="29">
        <v>1405545.9942499199</v>
      </c>
      <c r="P172" s="29">
        <f t="shared" si="15"/>
        <v>1109823.4614370042</v>
      </c>
    </row>
    <row r="173" spans="1:16" s="25" customFormat="1" ht="14.25" x14ac:dyDescent="0.2">
      <c r="A173" s="60">
        <v>193902</v>
      </c>
      <c r="B173" s="25" t="s">
        <v>144</v>
      </c>
      <c r="C173" s="29">
        <v>3061030.3177999998</v>
      </c>
      <c r="D173" s="29">
        <v>63650</v>
      </c>
      <c r="E173" s="29">
        <v>446862198.86720002</v>
      </c>
      <c r="F173" s="25">
        <v>0.93</v>
      </c>
      <c r="G173" s="29">
        <v>4155818.44946496</v>
      </c>
      <c r="H173" s="29">
        <f t="shared" si="14"/>
        <v>1158438.1316649602</v>
      </c>
      <c r="I173" s="29">
        <v>3279713.4333387236</v>
      </c>
      <c r="J173" s="29">
        <f t="shared" si="13"/>
        <v>282333.11553872377</v>
      </c>
      <c r="K173" s="27">
        <v>49.28</v>
      </c>
      <c r="L173" s="39">
        <v>481.70492172077917</v>
      </c>
      <c r="M173" s="27">
        <f t="shared" si="16"/>
        <v>92.76679118637368</v>
      </c>
      <c r="N173" s="29">
        <v>0</v>
      </c>
      <c r="O173" s="29">
        <v>0</v>
      </c>
      <c r="P173" s="29">
        <f t="shared" si="15"/>
        <v>0</v>
      </c>
    </row>
    <row r="174" spans="1:16" s="25" customFormat="1" ht="14.25" x14ac:dyDescent="0.2">
      <c r="A174" s="60">
        <v>195901</v>
      </c>
      <c r="B174" s="25" t="s">
        <v>145</v>
      </c>
      <c r="C174" s="29">
        <v>23970097.556825649</v>
      </c>
      <c r="D174" s="29">
        <v>618334.75</v>
      </c>
      <c r="E174" s="29">
        <v>12846537942.2432</v>
      </c>
      <c r="F174" s="25">
        <v>0.93</v>
      </c>
      <c r="G174" s="29">
        <v>119472802.86286177</v>
      </c>
      <c r="H174" s="29">
        <f t="shared" si="14"/>
        <v>96121040.056036115</v>
      </c>
      <c r="I174" s="29">
        <v>118552862.28081773</v>
      </c>
      <c r="J174" s="29">
        <f t="shared" si="13"/>
        <v>95201099.473992079</v>
      </c>
      <c r="K174" s="27">
        <v>49.28</v>
      </c>
      <c r="L174" s="39">
        <v>3844.7103176665014</v>
      </c>
      <c r="M174" s="27">
        <f t="shared" si="16"/>
        <v>334.13539332763685</v>
      </c>
      <c r="N174" s="29">
        <v>0</v>
      </c>
      <c r="O174" s="29">
        <v>0</v>
      </c>
      <c r="P174" s="29">
        <f t="shared" si="15"/>
        <v>0</v>
      </c>
    </row>
    <row r="175" spans="1:16" s="25" customFormat="1" ht="14.25" x14ac:dyDescent="0.2">
      <c r="A175" s="60">
        <v>196901</v>
      </c>
      <c r="B175" s="25" t="s">
        <v>146</v>
      </c>
      <c r="C175" s="29">
        <v>1703728.9694038532</v>
      </c>
      <c r="D175" s="29">
        <v>35920.25</v>
      </c>
      <c r="E175" s="29">
        <v>223202505.53920001</v>
      </c>
      <c r="F175" s="25">
        <v>0.93</v>
      </c>
      <c r="G175" s="29">
        <v>2075783.3015145604</v>
      </c>
      <c r="H175" s="29">
        <f t="shared" si="14"/>
        <v>407974.58211070718</v>
      </c>
      <c r="I175" s="29">
        <v>2036247.0701818133</v>
      </c>
      <c r="J175" s="29">
        <f t="shared" si="13"/>
        <v>368438.35077796015</v>
      </c>
      <c r="K175" s="27">
        <v>49.28</v>
      </c>
      <c r="L175" s="39">
        <v>271.53652100711901</v>
      </c>
      <c r="M175" s="27">
        <f t="shared" si="16"/>
        <v>82.199810438518568</v>
      </c>
      <c r="N175" s="29">
        <v>76273.522604815706</v>
      </c>
      <c r="O175" s="29">
        <v>127225.42815734401</v>
      </c>
      <c r="P175" s="29">
        <f t="shared" si="15"/>
        <v>50951.905552528304</v>
      </c>
    </row>
    <row r="176" spans="1:16" s="25" customFormat="1" ht="14.25" x14ac:dyDescent="0.2">
      <c r="A176" s="60">
        <v>197902</v>
      </c>
      <c r="B176" s="25" t="s">
        <v>147</v>
      </c>
      <c r="C176" s="29">
        <v>2670818.1983846431</v>
      </c>
      <c r="D176" s="29">
        <v>49227.250000000007</v>
      </c>
      <c r="E176" s="29">
        <v>534941986.61760002</v>
      </c>
      <c r="F176" s="25">
        <v>0.93</v>
      </c>
      <c r="G176" s="29">
        <v>4974960.4755436806</v>
      </c>
      <c r="H176" s="29">
        <f t="shared" si="14"/>
        <v>2353369.5271590375</v>
      </c>
      <c r="I176" s="29">
        <v>4917168.9545945367</v>
      </c>
      <c r="J176" s="29">
        <f t="shared" si="13"/>
        <v>2295578.0062098936</v>
      </c>
      <c r="K176" s="27">
        <v>49.28</v>
      </c>
      <c r="L176" s="39">
        <v>415.45912311439008</v>
      </c>
      <c r="M176" s="27">
        <f t="shared" si="16"/>
        <v>128.75923450844817</v>
      </c>
      <c r="N176" s="29">
        <v>0</v>
      </c>
      <c r="O176" s="29">
        <v>0</v>
      </c>
      <c r="P176" s="29">
        <f t="shared" si="15"/>
        <v>0</v>
      </c>
    </row>
    <row r="177" spans="1:16" s="25" customFormat="1" ht="14.25" x14ac:dyDescent="0.2">
      <c r="A177" s="60">
        <v>198903</v>
      </c>
      <c r="B177" s="25" t="s">
        <v>148</v>
      </c>
      <c r="C177" s="29">
        <v>11157925.261210123</v>
      </c>
      <c r="D177" s="29">
        <v>280000</v>
      </c>
      <c r="E177" s="29">
        <v>1796779139.3824003</v>
      </c>
      <c r="F177" s="25">
        <v>0.93</v>
      </c>
      <c r="G177" s="29">
        <v>16710045.996256324</v>
      </c>
      <c r="H177" s="29">
        <f t="shared" si="14"/>
        <v>5832120.7350461986</v>
      </c>
      <c r="I177" s="29">
        <v>16581378.64208515</v>
      </c>
      <c r="J177" s="29">
        <f t="shared" si="13"/>
        <v>5703453.3808750268</v>
      </c>
      <c r="K177" s="27">
        <v>49.28</v>
      </c>
      <c r="L177" s="39">
        <v>1783.3588086380071</v>
      </c>
      <c r="M177" s="27">
        <f t="shared" si="16"/>
        <v>100.75253116082919</v>
      </c>
      <c r="N177" s="29">
        <v>0</v>
      </c>
      <c r="O177" s="29">
        <v>0</v>
      </c>
      <c r="P177" s="29">
        <f t="shared" si="15"/>
        <v>0</v>
      </c>
    </row>
    <row r="178" spans="1:16" s="25" customFormat="1" ht="14.25" x14ac:dyDescent="0.2">
      <c r="A178" s="60">
        <v>199901</v>
      </c>
      <c r="B178" s="25" t="s">
        <v>149</v>
      </c>
      <c r="C178" s="29">
        <v>124981694.18586916</v>
      </c>
      <c r="D178" s="29">
        <v>3856258.75</v>
      </c>
      <c r="E178" s="29">
        <v>10070538935.950401</v>
      </c>
      <c r="F178" s="25">
        <v>0.93</v>
      </c>
      <c r="G178" s="29">
        <v>93656012.104338735</v>
      </c>
      <c r="H178" s="29">
        <f t="shared" si="14"/>
        <v>0</v>
      </c>
      <c r="I178" s="29">
        <v>92934860.811135322</v>
      </c>
      <c r="J178" s="29">
        <f t="shared" ref="J178:J209" si="17">IF((I178+D178-H178)&lt;C178,MAX(0,I178+D178-C178),H178)</f>
        <v>0</v>
      </c>
      <c r="K178" s="27">
        <v>49.28</v>
      </c>
      <c r="L178" s="39">
        <v>20015.49142159371</v>
      </c>
      <c r="M178" s="27">
        <f t="shared" si="16"/>
        <v>50.313723124908151</v>
      </c>
      <c r="N178" s="29">
        <v>0</v>
      </c>
      <c r="O178" s="29">
        <v>0</v>
      </c>
      <c r="P178" s="29">
        <f t="shared" si="15"/>
        <v>0</v>
      </c>
    </row>
    <row r="179" spans="1:16" s="25" customFormat="1" ht="14.25" x14ac:dyDescent="0.2">
      <c r="A179" s="60">
        <v>203902</v>
      </c>
      <c r="B179" s="25" t="s">
        <v>200</v>
      </c>
      <c r="C179" s="29">
        <v>4462029.2243000288</v>
      </c>
      <c r="D179" s="29">
        <v>92500</v>
      </c>
      <c r="E179" s="29">
        <v>421436163.34880006</v>
      </c>
      <c r="F179" s="25">
        <v>0.93</v>
      </c>
      <c r="G179" s="29">
        <v>3919356.3191438406</v>
      </c>
      <c r="H179" s="29">
        <f t="shared" si="14"/>
        <v>0</v>
      </c>
      <c r="I179" s="29">
        <v>3303676.3047094727</v>
      </c>
      <c r="J179" s="29">
        <f t="shared" si="17"/>
        <v>0</v>
      </c>
      <c r="K179" s="27">
        <v>49.28</v>
      </c>
      <c r="L179" s="39">
        <v>709.6846143344203</v>
      </c>
      <c r="M179" s="27">
        <f t="shared" si="16"/>
        <v>59.383584600329144</v>
      </c>
      <c r="N179" s="29">
        <v>38470.58357384026</v>
      </c>
      <c r="O179" s="29">
        <v>46357.97796836801</v>
      </c>
      <c r="P179" s="29">
        <f t="shared" si="15"/>
        <v>7887.3943945277497</v>
      </c>
    </row>
    <row r="180" spans="1:16" s="25" customFormat="1" ht="14.25" x14ac:dyDescent="0.2">
      <c r="A180" s="60">
        <v>204901</v>
      </c>
      <c r="B180" s="25" t="s">
        <v>150</v>
      </c>
      <c r="C180" s="29">
        <v>14028674.465487679</v>
      </c>
      <c r="D180" s="29">
        <v>346787.5</v>
      </c>
      <c r="E180" s="29">
        <v>1309362277.5440001</v>
      </c>
      <c r="F180" s="25">
        <v>0.93</v>
      </c>
      <c r="G180" s="29">
        <v>12177069.181159204</v>
      </c>
      <c r="H180" s="29">
        <f t="shared" si="14"/>
        <v>0</v>
      </c>
      <c r="I180" s="29">
        <v>12083305.748464275</v>
      </c>
      <c r="J180" s="29">
        <f t="shared" si="17"/>
        <v>0</v>
      </c>
      <c r="K180" s="27">
        <v>49.28</v>
      </c>
      <c r="L180" s="39">
        <v>2201.666471670078</v>
      </c>
      <c r="M180" s="27">
        <f t="shared" si="16"/>
        <v>59.471418327535375</v>
      </c>
      <c r="N180" s="29">
        <v>0</v>
      </c>
      <c r="O180" s="29">
        <v>0</v>
      </c>
      <c r="P180" s="29">
        <f t="shared" si="15"/>
        <v>0</v>
      </c>
    </row>
    <row r="181" spans="1:16" s="25" customFormat="1" ht="14.25" x14ac:dyDescent="0.2">
      <c r="A181" s="60">
        <v>205903</v>
      </c>
      <c r="B181" s="25" t="s">
        <v>151</v>
      </c>
      <c r="C181" s="29">
        <v>17268774.7118822</v>
      </c>
      <c r="D181" s="29">
        <v>537750</v>
      </c>
      <c r="E181" s="29">
        <v>2128499923.8896003</v>
      </c>
      <c r="F181" s="25">
        <v>0.93</v>
      </c>
      <c r="G181" s="29">
        <v>19795049.292173281</v>
      </c>
      <c r="H181" s="29">
        <f t="shared" si="14"/>
        <v>3064024.5802910812</v>
      </c>
      <c r="I181" s="29">
        <v>19642627.412623547</v>
      </c>
      <c r="J181" s="29">
        <f t="shared" si="17"/>
        <v>2911602.7007413469</v>
      </c>
      <c r="K181" s="27">
        <v>49.28</v>
      </c>
      <c r="L181" s="39">
        <v>2776.0355051756819</v>
      </c>
      <c r="M181" s="27">
        <f t="shared" ref="M181:M212" si="18">E181/L181/10000</f>
        <v>76.674088639039141</v>
      </c>
      <c r="N181" s="29">
        <v>0</v>
      </c>
      <c r="O181" s="29">
        <v>0</v>
      </c>
      <c r="P181" s="29">
        <f t="shared" si="15"/>
        <v>0</v>
      </c>
    </row>
    <row r="182" spans="1:16" s="25" customFormat="1" ht="14.25" x14ac:dyDescent="0.2">
      <c r="A182" s="60">
        <v>208902</v>
      </c>
      <c r="B182" s="25" t="s">
        <v>152</v>
      </c>
      <c r="C182" s="29">
        <v>22125192.400710002</v>
      </c>
      <c r="D182" s="29">
        <v>666371.50000000012</v>
      </c>
      <c r="E182" s="29">
        <v>2329923845.848</v>
      </c>
      <c r="F182" s="25">
        <v>0.93</v>
      </c>
      <c r="G182" s="29">
        <v>21668291.766386401</v>
      </c>
      <c r="H182" s="29">
        <f t="shared" si="14"/>
        <v>209470.86567639932</v>
      </c>
      <c r="I182" s="29">
        <v>21445762.562024817</v>
      </c>
      <c r="J182" s="29">
        <f t="shared" si="17"/>
        <v>0</v>
      </c>
      <c r="K182" s="27">
        <v>49.28</v>
      </c>
      <c r="L182" s="39">
        <v>3548.8557468685067</v>
      </c>
      <c r="M182" s="27">
        <f t="shared" si="18"/>
        <v>65.652819163019345</v>
      </c>
      <c r="N182" s="29">
        <v>0</v>
      </c>
      <c r="O182" s="29">
        <v>0</v>
      </c>
      <c r="P182" s="29">
        <f t="shared" si="15"/>
        <v>0</v>
      </c>
    </row>
    <row r="183" spans="1:16" s="25" customFormat="1" ht="14.25" x14ac:dyDescent="0.2">
      <c r="A183" s="60">
        <v>211902</v>
      </c>
      <c r="B183" s="25" t="s">
        <v>153</v>
      </c>
      <c r="C183" s="29">
        <v>5956790.8524583783</v>
      </c>
      <c r="D183" s="29">
        <v>132500</v>
      </c>
      <c r="E183" s="29">
        <v>490716320.01440006</v>
      </c>
      <c r="F183" s="25">
        <v>0.93</v>
      </c>
      <c r="G183" s="29">
        <v>4563661.776133921</v>
      </c>
      <c r="H183" s="29">
        <f t="shared" si="14"/>
        <v>0</v>
      </c>
      <c r="I183" s="29">
        <v>4069601.0388288</v>
      </c>
      <c r="J183" s="29">
        <f t="shared" si="17"/>
        <v>0</v>
      </c>
      <c r="K183" s="27">
        <v>49.28</v>
      </c>
      <c r="L183" s="39">
        <v>947.54835267181465</v>
      </c>
      <c r="M183" s="27">
        <f t="shared" si="18"/>
        <v>51.787997797761008</v>
      </c>
      <c r="N183" s="29">
        <v>242814.95066226853</v>
      </c>
      <c r="O183" s="29">
        <v>255172.48640748803</v>
      </c>
      <c r="P183" s="29">
        <f t="shared" si="15"/>
        <v>12357.535745219502</v>
      </c>
    </row>
    <row r="184" spans="1:16" s="25" customFormat="1" ht="14.25" x14ac:dyDescent="0.2">
      <c r="A184" s="60">
        <v>213901</v>
      </c>
      <c r="B184" s="25" t="s">
        <v>154</v>
      </c>
      <c r="C184" s="29">
        <v>13998652.467612099</v>
      </c>
      <c r="D184" s="29">
        <v>421375</v>
      </c>
      <c r="E184" s="29">
        <v>2464213627.4896002</v>
      </c>
      <c r="F184" s="25">
        <v>0.83699999999999997</v>
      </c>
      <c r="G184" s="29">
        <v>20625468.062087957</v>
      </c>
      <c r="H184" s="29">
        <f t="shared" si="14"/>
        <v>7048190.5944758579</v>
      </c>
      <c r="I184" s="29">
        <v>19791654.481245741</v>
      </c>
      <c r="J184" s="29">
        <f t="shared" si="17"/>
        <v>6214377.0136336423</v>
      </c>
      <c r="K184" s="27">
        <v>49.28</v>
      </c>
      <c r="L184" s="39">
        <v>2483.1822632777958</v>
      </c>
      <c r="M184" s="27">
        <f t="shared" si="18"/>
        <v>99.236115847446612</v>
      </c>
      <c r="N184" s="29">
        <v>0</v>
      </c>
      <c r="O184" s="29">
        <v>0</v>
      </c>
      <c r="P184" s="29">
        <f t="shared" si="15"/>
        <v>0</v>
      </c>
    </row>
    <row r="185" spans="1:16" s="25" customFormat="1" ht="14.25" x14ac:dyDescent="0.2">
      <c r="A185" s="60">
        <v>216901</v>
      </c>
      <c r="B185" s="25" t="s">
        <v>155</v>
      </c>
      <c r="C185" s="29">
        <v>3388485.0455925809</v>
      </c>
      <c r="D185" s="29">
        <v>68750</v>
      </c>
      <c r="E185" s="29">
        <v>933094312.86080003</v>
      </c>
      <c r="F185" s="25">
        <v>0.93</v>
      </c>
      <c r="G185" s="29">
        <v>8677777.1096054409</v>
      </c>
      <c r="H185" s="29">
        <f t="shared" si="14"/>
        <v>5358042.0640128599</v>
      </c>
      <c r="I185" s="29">
        <v>9442717.5430498607</v>
      </c>
      <c r="J185" s="29">
        <f t="shared" si="17"/>
        <v>5358042.0640128599</v>
      </c>
      <c r="K185" s="27">
        <v>49.28</v>
      </c>
      <c r="L185" s="39">
        <v>550.07874116762673</v>
      </c>
      <c r="M185" s="27">
        <f t="shared" si="18"/>
        <v>169.62922633224542</v>
      </c>
      <c r="N185" s="29">
        <v>0</v>
      </c>
      <c r="O185" s="29">
        <v>0</v>
      </c>
      <c r="P185" s="29">
        <f t="shared" si="15"/>
        <v>0</v>
      </c>
    </row>
    <row r="186" spans="1:16" s="25" customFormat="1" ht="14.25" x14ac:dyDescent="0.2">
      <c r="A186" s="60">
        <v>220906</v>
      </c>
      <c r="B186" s="25" t="s">
        <v>156</v>
      </c>
      <c r="C186" s="29">
        <v>97704429.893480882</v>
      </c>
      <c r="D186" s="29">
        <v>3365922</v>
      </c>
      <c r="E186" s="29">
        <v>15593106748.464001</v>
      </c>
      <c r="F186" s="25">
        <v>0.93</v>
      </c>
      <c r="G186" s="29">
        <v>145015892.76071522</v>
      </c>
      <c r="H186" s="29">
        <f t="shared" si="14"/>
        <v>50677384.867234334</v>
      </c>
      <c r="I186" s="29">
        <v>137731244.80913815</v>
      </c>
      <c r="J186" s="29">
        <f t="shared" si="17"/>
        <v>43392736.915657267</v>
      </c>
      <c r="K186" s="27">
        <v>49.28</v>
      </c>
      <c r="L186" s="39">
        <v>15747.114586709258</v>
      </c>
      <c r="M186" s="27">
        <f t="shared" si="18"/>
        <v>99.021993283929987</v>
      </c>
      <c r="N186" s="29">
        <v>0</v>
      </c>
      <c r="O186" s="29">
        <v>0</v>
      </c>
      <c r="P186" s="29">
        <f t="shared" si="15"/>
        <v>0</v>
      </c>
    </row>
    <row r="187" spans="1:16" s="25" customFormat="1" ht="14.25" x14ac:dyDescent="0.2">
      <c r="A187" s="60">
        <v>220919</v>
      </c>
      <c r="B187" s="25" t="s">
        <v>157</v>
      </c>
      <c r="C187" s="29">
        <v>55171891.96634236</v>
      </c>
      <c r="D187" s="29">
        <v>1979132.75</v>
      </c>
      <c r="E187" s="29">
        <v>8889740777.6704006</v>
      </c>
      <c r="F187" s="25">
        <v>0.93</v>
      </c>
      <c r="G187" s="29">
        <v>82674589.232334733</v>
      </c>
      <c r="H187" s="29">
        <f t="shared" si="14"/>
        <v>29481830.015992373</v>
      </c>
      <c r="I187" s="29">
        <v>77394229.730297297</v>
      </c>
      <c r="J187" s="29">
        <f t="shared" si="17"/>
        <v>24201470.513954937</v>
      </c>
      <c r="K187" s="27">
        <v>49.28</v>
      </c>
      <c r="L187" s="39">
        <v>8956.475968562072</v>
      </c>
      <c r="M187" s="27">
        <f t="shared" si="18"/>
        <v>99.254894546405112</v>
      </c>
      <c r="N187" s="29">
        <v>0</v>
      </c>
      <c r="O187" s="29">
        <v>0</v>
      </c>
      <c r="P187" s="29">
        <f t="shared" si="15"/>
        <v>0</v>
      </c>
    </row>
    <row r="188" spans="1:16" s="25" customFormat="1" ht="14.25" x14ac:dyDescent="0.2">
      <c r="A188" s="60">
        <v>222901</v>
      </c>
      <c r="B188" s="25" t="s">
        <v>158</v>
      </c>
      <c r="C188" s="29">
        <v>1866469.5056684851</v>
      </c>
      <c r="D188" s="29">
        <v>35000</v>
      </c>
      <c r="E188" s="29">
        <v>252836401.48640001</v>
      </c>
      <c r="F188" s="25">
        <v>0.93</v>
      </c>
      <c r="G188" s="29">
        <v>2351378.5338235204</v>
      </c>
      <c r="H188" s="29">
        <f t="shared" si="14"/>
        <v>519909.02815503534</v>
      </c>
      <c r="I188" s="29">
        <v>2308374.6936280089</v>
      </c>
      <c r="J188" s="29">
        <f t="shared" si="17"/>
        <v>476905.18795952387</v>
      </c>
      <c r="K188" s="27">
        <v>49.28</v>
      </c>
      <c r="L188" s="39">
        <v>302.95121845267613</v>
      </c>
      <c r="M188" s="27">
        <f t="shared" si="18"/>
        <v>83.457793230792191</v>
      </c>
      <c r="N188" s="29">
        <v>0</v>
      </c>
      <c r="O188" s="29">
        <v>0</v>
      </c>
      <c r="P188" s="29">
        <f t="shared" si="15"/>
        <v>0</v>
      </c>
    </row>
    <row r="189" spans="1:16" s="25" customFormat="1" ht="14.25" x14ac:dyDescent="0.2">
      <c r="A189" s="60">
        <v>224901</v>
      </c>
      <c r="B189" s="25" t="s">
        <v>159</v>
      </c>
      <c r="C189" s="29">
        <v>1645724.3679875599</v>
      </c>
      <c r="D189" s="29">
        <v>33029.5</v>
      </c>
      <c r="E189" s="29">
        <v>138474265.93760002</v>
      </c>
      <c r="F189" s="25">
        <v>0.93</v>
      </c>
      <c r="G189" s="29">
        <v>1287810.6732196801</v>
      </c>
      <c r="H189" s="29">
        <f t="shared" si="14"/>
        <v>0</v>
      </c>
      <c r="I189" s="29">
        <v>1277894.5310358887</v>
      </c>
      <c r="J189" s="29">
        <f t="shared" si="17"/>
        <v>0</v>
      </c>
      <c r="K189" s="27">
        <v>49.28</v>
      </c>
      <c r="L189" s="39">
        <v>260.72441038759086</v>
      </c>
      <c r="M189" s="27">
        <f t="shared" si="18"/>
        <v>53.111354526315836</v>
      </c>
      <c r="N189" s="29">
        <v>74521.293874622774</v>
      </c>
      <c r="O189" s="29">
        <v>80315.07424380802</v>
      </c>
      <c r="P189" s="29">
        <f t="shared" si="15"/>
        <v>5793.7803691852459</v>
      </c>
    </row>
    <row r="190" spans="1:16" s="25" customFormat="1" ht="14.25" x14ac:dyDescent="0.2">
      <c r="A190" s="60">
        <v>227901</v>
      </c>
      <c r="B190" s="25" t="s">
        <v>160</v>
      </c>
      <c r="C190" s="29">
        <v>613506419.34990048</v>
      </c>
      <c r="D190" s="29">
        <v>18969500</v>
      </c>
      <c r="E190" s="29">
        <v>128734057237.81281</v>
      </c>
      <c r="F190" s="25">
        <v>0.93</v>
      </c>
      <c r="G190" s="29">
        <v>1197226732.3116591</v>
      </c>
      <c r="H190" s="29">
        <f t="shared" si="14"/>
        <v>602689812.96175861</v>
      </c>
      <c r="I190" s="29">
        <v>1188008086.4728591</v>
      </c>
      <c r="J190" s="29">
        <f t="shared" si="17"/>
        <v>593471167.12295866</v>
      </c>
      <c r="K190" s="27">
        <v>49.28</v>
      </c>
      <c r="L190" s="39">
        <v>98566.159825385679</v>
      </c>
      <c r="M190" s="27">
        <f t="shared" si="18"/>
        <v>130.60674927974358</v>
      </c>
      <c r="N190" s="29">
        <v>0</v>
      </c>
      <c r="O190" s="29">
        <v>0</v>
      </c>
      <c r="P190" s="29">
        <f t="shared" si="15"/>
        <v>0</v>
      </c>
    </row>
    <row r="191" spans="1:16" s="25" customFormat="1" ht="14.25" x14ac:dyDescent="0.2">
      <c r="A191" s="60">
        <v>227909</v>
      </c>
      <c r="B191" s="25" t="s">
        <v>161</v>
      </c>
      <c r="C191" s="29">
        <v>55081305.832320765</v>
      </c>
      <c r="D191" s="29">
        <v>1983735.5</v>
      </c>
      <c r="E191" s="29">
        <v>16240899944.139202</v>
      </c>
      <c r="F191" s="25">
        <v>0.93</v>
      </c>
      <c r="G191" s="29">
        <v>151040369.48049459</v>
      </c>
      <c r="H191" s="29">
        <f t="shared" si="14"/>
        <v>97942799.148173824</v>
      </c>
      <c r="I191" s="29">
        <v>149877358.6354948</v>
      </c>
      <c r="J191" s="29">
        <f t="shared" si="17"/>
        <v>96779788.303174034</v>
      </c>
      <c r="K191" s="27">
        <v>49.28</v>
      </c>
      <c r="L191" s="39">
        <v>8850.5545182338901</v>
      </c>
      <c r="M191" s="27">
        <f t="shared" si="18"/>
        <v>183.50149598739537</v>
      </c>
      <c r="N191" s="29">
        <v>0</v>
      </c>
      <c r="O191" s="29">
        <v>0</v>
      </c>
      <c r="P191" s="29">
        <f t="shared" si="15"/>
        <v>0</v>
      </c>
    </row>
    <row r="192" spans="1:16" s="25" customFormat="1" ht="14.25" x14ac:dyDescent="0.2">
      <c r="A192" s="60">
        <v>227912</v>
      </c>
      <c r="B192" s="25" t="s">
        <v>162</v>
      </c>
      <c r="C192" s="29">
        <v>12749917.5188</v>
      </c>
      <c r="D192" s="29">
        <v>352375</v>
      </c>
      <c r="E192" s="29">
        <v>1851657797.1504002</v>
      </c>
      <c r="F192" s="25">
        <v>0.93</v>
      </c>
      <c r="G192" s="29">
        <v>17220417.513498724</v>
      </c>
      <c r="H192" s="29">
        <f t="shared" si="14"/>
        <v>4822874.9946987238</v>
      </c>
      <c r="I192" s="29">
        <v>14926053.246647667</v>
      </c>
      <c r="J192" s="29">
        <f t="shared" si="17"/>
        <v>2528510.7278476674</v>
      </c>
      <c r="K192" s="27">
        <v>49.28</v>
      </c>
      <c r="L192" s="39">
        <v>2038.3370972077921</v>
      </c>
      <c r="M192" s="27">
        <f t="shared" si="18"/>
        <v>90.841588453984684</v>
      </c>
      <c r="N192" s="29">
        <v>0</v>
      </c>
      <c r="O192" s="29">
        <v>0</v>
      </c>
      <c r="P192" s="29">
        <f t="shared" si="15"/>
        <v>0</v>
      </c>
    </row>
    <row r="193" spans="1:16" s="25" customFormat="1" ht="14.25" x14ac:dyDescent="0.2">
      <c r="A193" s="60">
        <v>227913</v>
      </c>
      <c r="B193" s="25" t="s">
        <v>163</v>
      </c>
      <c r="C193" s="29">
        <v>76917981.993416235</v>
      </c>
      <c r="D193" s="29">
        <v>2565110.75</v>
      </c>
      <c r="E193" s="29">
        <v>13815823029.918402</v>
      </c>
      <c r="F193" s="25">
        <v>0.93</v>
      </c>
      <c r="G193" s="29">
        <v>128487154.17824113</v>
      </c>
      <c r="H193" s="29">
        <f t="shared" si="14"/>
        <v>54134282.934824899</v>
      </c>
      <c r="I193" s="29">
        <v>111406417.99186791</v>
      </c>
      <c r="J193" s="29">
        <f t="shared" si="17"/>
        <v>37053546.74845168</v>
      </c>
      <c r="K193" s="27">
        <v>49.28</v>
      </c>
      <c r="L193" s="39">
        <v>12285.751946983155</v>
      </c>
      <c r="M193" s="27">
        <f t="shared" si="18"/>
        <v>112.45402877689521</v>
      </c>
      <c r="N193" s="29">
        <v>0</v>
      </c>
      <c r="O193" s="29">
        <v>0</v>
      </c>
      <c r="P193" s="29">
        <f t="shared" si="15"/>
        <v>0</v>
      </c>
    </row>
    <row r="194" spans="1:16" s="25" customFormat="1" ht="14.25" x14ac:dyDescent="0.2">
      <c r="A194" s="60">
        <v>231901</v>
      </c>
      <c r="B194" s="25" t="s">
        <v>164</v>
      </c>
      <c r="C194" s="29">
        <v>5756215.3586233323</v>
      </c>
      <c r="D194" s="29">
        <v>135939</v>
      </c>
      <c r="E194" s="29">
        <v>785015252.63680005</v>
      </c>
      <c r="F194" s="25">
        <v>0.93</v>
      </c>
      <c r="G194" s="29">
        <v>7300641.8495222414</v>
      </c>
      <c r="H194" s="29">
        <f t="shared" si="14"/>
        <v>1680365.490898909</v>
      </c>
      <c r="I194" s="29">
        <v>7175962.7066037795</v>
      </c>
      <c r="J194" s="29">
        <f t="shared" si="17"/>
        <v>1555686.3479804471</v>
      </c>
      <c r="K194" s="27">
        <v>49.28</v>
      </c>
      <c r="L194" s="39">
        <v>934.45054523106046</v>
      </c>
      <c r="M194" s="27">
        <f t="shared" si="18"/>
        <v>84.008218160190637</v>
      </c>
      <c r="N194" s="29">
        <v>0</v>
      </c>
      <c r="O194" s="29">
        <v>0</v>
      </c>
      <c r="P194" s="29">
        <f t="shared" si="15"/>
        <v>0</v>
      </c>
    </row>
    <row r="195" spans="1:16" s="25" customFormat="1" ht="14.25" x14ac:dyDescent="0.2">
      <c r="A195" s="60">
        <v>231902</v>
      </c>
      <c r="B195" s="25" t="s">
        <v>165</v>
      </c>
      <c r="C195" s="29">
        <v>3271602.9198333337</v>
      </c>
      <c r="D195" s="29">
        <v>61592.5</v>
      </c>
      <c r="E195" s="29">
        <v>3750819856.8624005</v>
      </c>
      <c r="F195" s="25">
        <v>0.93</v>
      </c>
      <c r="G195" s="29">
        <v>34882624.668820329</v>
      </c>
      <c r="H195" s="29">
        <f t="shared" si="14"/>
        <v>31672614.248986997</v>
      </c>
      <c r="I195" s="29">
        <v>34614028.458870411</v>
      </c>
      <c r="J195" s="29">
        <f t="shared" si="17"/>
        <v>31404018.039037079</v>
      </c>
      <c r="K195" s="27">
        <v>49.28</v>
      </c>
      <c r="L195" s="39">
        <v>508.33229218073598</v>
      </c>
      <c r="M195" s="27">
        <f t="shared" si="18"/>
        <v>737.86771262778802</v>
      </c>
      <c r="N195" s="29">
        <v>0</v>
      </c>
      <c r="O195" s="29">
        <v>0</v>
      </c>
      <c r="P195" s="29">
        <f t="shared" si="15"/>
        <v>0</v>
      </c>
    </row>
    <row r="196" spans="1:16" s="25" customFormat="1" ht="14.25" x14ac:dyDescent="0.2">
      <c r="A196" s="60">
        <v>232902</v>
      </c>
      <c r="B196" s="25" t="s">
        <v>195</v>
      </c>
      <c r="C196" s="29">
        <v>4846339.9586232258</v>
      </c>
      <c r="D196" s="29">
        <v>115771</v>
      </c>
      <c r="E196" s="29">
        <v>399924817.30880004</v>
      </c>
      <c r="F196" s="25">
        <v>0.93</v>
      </c>
      <c r="G196" s="29">
        <v>3719300.8009718405</v>
      </c>
      <c r="H196" s="29">
        <f t="shared" si="14"/>
        <v>0</v>
      </c>
      <c r="I196" s="29">
        <v>3326534.584515024</v>
      </c>
      <c r="J196" s="29">
        <f t="shared" si="17"/>
        <v>0</v>
      </c>
      <c r="K196" s="27">
        <v>49.28</v>
      </c>
      <c r="L196" s="39">
        <v>773.80421406221194</v>
      </c>
      <c r="M196" s="27">
        <f t="shared" si="18"/>
        <v>51.68294641474349</v>
      </c>
      <c r="N196" s="29">
        <v>0</v>
      </c>
      <c r="O196" s="29">
        <v>0</v>
      </c>
      <c r="P196" s="29">
        <f t="shared" si="15"/>
        <v>0</v>
      </c>
    </row>
    <row r="197" spans="1:16" s="25" customFormat="1" ht="14.25" x14ac:dyDescent="0.2">
      <c r="A197" s="60">
        <v>232904</v>
      </c>
      <c r="B197" s="25" t="s">
        <v>166</v>
      </c>
      <c r="C197" s="29">
        <v>2707682.589181907</v>
      </c>
      <c r="D197" s="29">
        <v>49756.25</v>
      </c>
      <c r="E197" s="29">
        <v>227861007.21280003</v>
      </c>
      <c r="F197" s="25">
        <v>0.93</v>
      </c>
      <c r="G197" s="29">
        <v>2119107.3670790405</v>
      </c>
      <c r="H197" s="29">
        <f t="shared" si="14"/>
        <v>0</v>
      </c>
      <c r="I197" s="29">
        <v>2102790.2403525314</v>
      </c>
      <c r="J197" s="29">
        <f t="shared" si="17"/>
        <v>0</v>
      </c>
      <c r="K197" s="27">
        <v>49.28</v>
      </c>
      <c r="L197" s="39">
        <v>424.68532291914073</v>
      </c>
      <c r="M197" s="27">
        <f t="shared" si="18"/>
        <v>53.654081013810853</v>
      </c>
      <c r="N197" s="29">
        <v>0</v>
      </c>
      <c r="O197" s="29">
        <v>0</v>
      </c>
      <c r="P197" s="29">
        <f t="shared" si="15"/>
        <v>0</v>
      </c>
    </row>
    <row r="198" spans="1:16" s="25" customFormat="1" ht="14.25" x14ac:dyDescent="0.2">
      <c r="A198" s="60">
        <v>233903</v>
      </c>
      <c r="B198" s="25" t="s">
        <v>167</v>
      </c>
      <c r="C198" s="29">
        <v>2328070.2425422501</v>
      </c>
      <c r="D198" s="29">
        <v>39852.250000000007</v>
      </c>
      <c r="E198" s="29">
        <v>225515908.24000001</v>
      </c>
      <c r="F198" s="25">
        <v>0.93</v>
      </c>
      <c r="G198" s="29">
        <v>2097297.9466320002</v>
      </c>
      <c r="H198" s="29">
        <f t="shared" si="14"/>
        <v>0</v>
      </c>
      <c r="I198" s="29">
        <v>2074099.2025384179</v>
      </c>
      <c r="J198" s="29">
        <f t="shared" si="17"/>
        <v>0</v>
      </c>
      <c r="K198" s="27">
        <v>49.28</v>
      </c>
      <c r="L198" s="39">
        <v>368.23299391919642</v>
      </c>
      <c r="M198" s="27">
        <f t="shared" si="18"/>
        <v>61.242721853839726</v>
      </c>
      <c r="N198" s="29">
        <v>97991.218477825198</v>
      </c>
      <c r="O198" s="29">
        <v>121778.5904496</v>
      </c>
      <c r="P198" s="29">
        <f t="shared" si="15"/>
        <v>23787.371971774803</v>
      </c>
    </row>
    <row r="199" spans="1:16" s="25" customFormat="1" ht="14.25" x14ac:dyDescent="0.2">
      <c r="A199" s="60">
        <v>235904</v>
      </c>
      <c r="B199" s="25" t="s">
        <v>168</v>
      </c>
      <c r="C199" s="29">
        <v>1312690.6287072371</v>
      </c>
      <c r="D199" s="29">
        <v>23463.5</v>
      </c>
      <c r="E199" s="29">
        <v>248223001.16480002</v>
      </c>
      <c r="F199" s="25">
        <v>0.93</v>
      </c>
      <c r="G199" s="29">
        <v>2308473.9108326402</v>
      </c>
      <c r="H199" s="29">
        <f t="shared" si="14"/>
        <v>1019246.7821254032</v>
      </c>
      <c r="I199" s="29">
        <v>2290698.6617192291</v>
      </c>
      <c r="J199" s="29">
        <f t="shared" si="17"/>
        <v>1001471.533011992</v>
      </c>
      <c r="K199" s="27">
        <v>49.28</v>
      </c>
      <c r="L199" s="39">
        <v>207.95967998494109</v>
      </c>
      <c r="M199" s="27">
        <f t="shared" si="18"/>
        <v>119.36111903171542</v>
      </c>
      <c r="N199" s="29">
        <v>0</v>
      </c>
      <c r="O199" s="29">
        <v>0</v>
      </c>
      <c r="P199" s="29">
        <f t="shared" si="15"/>
        <v>0</v>
      </c>
    </row>
    <row r="200" spans="1:16" s="25" customFormat="1" ht="14.25" x14ac:dyDescent="0.2">
      <c r="A200" s="60">
        <v>238902</v>
      </c>
      <c r="B200" s="25" t="s">
        <v>169</v>
      </c>
      <c r="C200" s="29">
        <v>19044980.363481004</v>
      </c>
      <c r="D200" s="29">
        <v>546250</v>
      </c>
      <c r="E200" s="29">
        <v>2156848093.4016004</v>
      </c>
      <c r="F200" s="25">
        <v>0.90510000000000002</v>
      </c>
      <c r="G200" s="29">
        <v>19523120.318562333</v>
      </c>
      <c r="H200" s="29">
        <f t="shared" si="14"/>
        <v>1024389.9550813287</v>
      </c>
      <c r="I200" s="29">
        <v>18280225.908232577</v>
      </c>
      <c r="J200" s="29">
        <f t="shared" si="17"/>
        <v>0</v>
      </c>
      <c r="K200" s="27">
        <v>49.28</v>
      </c>
      <c r="L200" s="39">
        <v>3155.4035699368101</v>
      </c>
      <c r="M200" s="27">
        <f t="shared" si="18"/>
        <v>68.354112099987049</v>
      </c>
      <c r="N200" s="29">
        <v>0</v>
      </c>
      <c r="O200" s="29">
        <v>0</v>
      </c>
      <c r="P200" s="29">
        <f t="shared" si="15"/>
        <v>0</v>
      </c>
    </row>
    <row r="201" spans="1:16" s="25" customFormat="1" ht="14.25" x14ac:dyDescent="0.2">
      <c r="A201" s="60">
        <v>239903</v>
      </c>
      <c r="B201" s="25" t="s">
        <v>170</v>
      </c>
      <c r="C201" s="29">
        <v>4744420.7106587999</v>
      </c>
      <c r="D201" s="29">
        <v>112500</v>
      </c>
      <c r="E201" s="29">
        <v>454905427.71680003</v>
      </c>
      <c r="F201" s="25">
        <v>0.93</v>
      </c>
      <c r="G201" s="29">
        <v>4230620.4777662409</v>
      </c>
      <c r="H201" s="29">
        <f t="shared" si="14"/>
        <v>0</v>
      </c>
      <c r="I201" s="29">
        <v>4198044.7000874402</v>
      </c>
      <c r="J201" s="29">
        <f t="shared" si="17"/>
        <v>0</v>
      </c>
      <c r="K201" s="27">
        <v>49.28</v>
      </c>
      <c r="L201" s="39">
        <v>754.69118679525968</v>
      </c>
      <c r="M201" s="27">
        <f t="shared" si="18"/>
        <v>60.277029290420401</v>
      </c>
      <c r="N201" s="29">
        <v>0</v>
      </c>
      <c r="O201" s="29">
        <v>0</v>
      </c>
      <c r="P201" s="29">
        <f t="shared" si="15"/>
        <v>0</v>
      </c>
    </row>
    <row r="202" spans="1:16" s="25" customFormat="1" ht="14.25" x14ac:dyDescent="0.2">
      <c r="A202" s="60">
        <v>240904</v>
      </c>
      <c r="B202" s="25" t="s">
        <v>171</v>
      </c>
      <c r="C202" s="29">
        <v>3069293.4742982578</v>
      </c>
      <c r="D202" s="29">
        <v>69050.25</v>
      </c>
      <c r="E202" s="29">
        <v>609546130.2384001</v>
      </c>
      <c r="F202" s="25">
        <v>0.93</v>
      </c>
      <c r="G202" s="29">
        <v>5668779.011217121</v>
      </c>
      <c r="H202" s="29">
        <f t="shared" si="14"/>
        <v>2668535.7869188632</v>
      </c>
      <c r="I202" s="29">
        <v>5605145.3393059922</v>
      </c>
      <c r="J202" s="29">
        <f t="shared" si="17"/>
        <v>2604902.1150077344</v>
      </c>
      <c r="K202" s="27">
        <v>49.28</v>
      </c>
      <c r="L202" s="39">
        <v>473.46517439906785</v>
      </c>
      <c r="M202" s="27">
        <f t="shared" si="18"/>
        <v>128.74149213023938</v>
      </c>
      <c r="N202" s="29">
        <v>0</v>
      </c>
      <c r="O202" s="29">
        <v>0</v>
      </c>
      <c r="P202" s="29">
        <f t="shared" si="15"/>
        <v>0</v>
      </c>
    </row>
    <row r="203" spans="1:16" s="25" customFormat="1" ht="14.25" x14ac:dyDescent="0.2">
      <c r="A203" s="60">
        <v>241904</v>
      </c>
      <c r="B203" s="25" t="s">
        <v>199</v>
      </c>
      <c r="C203" s="29">
        <v>17460416.658959292</v>
      </c>
      <c r="D203" s="29">
        <v>508750</v>
      </c>
      <c r="E203" s="29">
        <v>1430732320.2864001</v>
      </c>
      <c r="F203" s="25">
        <v>0.93</v>
      </c>
      <c r="G203" s="29">
        <v>13305810.578663521</v>
      </c>
      <c r="H203" s="29">
        <f t="shared" si="14"/>
        <v>0</v>
      </c>
      <c r="I203" s="29">
        <v>13203355.837207813</v>
      </c>
      <c r="J203" s="29">
        <f t="shared" si="17"/>
        <v>0</v>
      </c>
      <c r="K203" s="27">
        <v>49.28</v>
      </c>
      <c r="L203" s="39">
        <v>2761.8476719089758</v>
      </c>
      <c r="M203" s="27">
        <f t="shared" si="18"/>
        <v>51.803447917802245</v>
      </c>
      <c r="N203" s="29">
        <v>81662.311963004599</v>
      </c>
      <c r="O203" s="29">
        <v>85843.939217184001</v>
      </c>
      <c r="P203" s="29">
        <f t="shared" si="15"/>
        <v>4181.6272541794024</v>
      </c>
    </row>
    <row r="204" spans="1:16" s="25" customFormat="1" ht="14.25" x14ac:dyDescent="0.2">
      <c r="A204" s="60">
        <v>242905</v>
      </c>
      <c r="B204" s="25" t="s">
        <v>172</v>
      </c>
      <c r="C204" s="29">
        <v>469636.74293959356</v>
      </c>
      <c r="D204" s="29">
        <v>19414.5</v>
      </c>
      <c r="E204" s="29">
        <v>645560274.21920002</v>
      </c>
      <c r="F204" s="25">
        <v>0.65710000000000002</v>
      </c>
      <c r="G204" s="29">
        <v>4242221.874798567</v>
      </c>
      <c r="H204" s="29">
        <f t="shared" si="14"/>
        <v>3791999.6318589733</v>
      </c>
      <c r="I204" s="29">
        <v>4209556.7663626177</v>
      </c>
      <c r="J204" s="29">
        <f t="shared" si="17"/>
        <v>3759334.523423024</v>
      </c>
      <c r="K204" s="27">
        <v>49.28</v>
      </c>
      <c r="L204" s="39">
        <v>107.89659071141702</v>
      </c>
      <c r="M204" s="27">
        <f t="shared" si="18"/>
        <v>598.31387624269985</v>
      </c>
      <c r="N204" s="29">
        <v>0</v>
      </c>
      <c r="O204" s="29">
        <v>0</v>
      </c>
      <c r="P204" s="29">
        <f t="shared" si="15"/>
        <v>0</v>
      </c>
    </row>
    <row r="205" spans="1:16" s="25" customFormat="1" ht="14.25" x14ac:dyDescent="0.2">
      <c r="A205" s="60">
        <v>242906</v>
      </c>
      <c r="B205" s="25" t="s">
        <v>173</v>
      </c>
      <c r="C205" s="29">
        <v>1680085.7426410711</v>
      </c>
      <c r="D205" s="29">
        <v>38750</v>
      </c>
      <c r="E205" s="29">
        <v>1195178822.4576001</v>
      </c>
      <c r="F205" s="25">
        <v>0.93</v>
      </c>
      <c r="G205" s="29">
        <v>11115163.048855681</v>
      </c>
      <c r="H205" s="29">
        <f t="shared" si="14"/>
        <v>9473827.3062146101</v>
      </c>
      <c r="I205" s="29">
        <v>11029576.293379493</v>
      </c>
      <c r="J205" s="29">
        <f t="shared" si="17"/>
        <v>9388240.5507384222</v>
      </c>
      <c r="K205" s="27">
        <v>49.28</v>
      </c>
      <c r="L205" s="39">
        <v>254.74070497419984</v>
      </c>
      <c r="M205" s="27">
        <f t="shared" si="18"/>
        <v>469.17465450943456</v>
      </c>
      <c r="N205" s="29">
        <v>0</v>
      </c>
      <c r="O205" s="29">
        <v>0</v>
      </c>
      <c r="P205" s="29">
        <f t="shared" si="15"/>
        <v>0</v>
      </c>
    </row>
    <row r="206" spans="1:16" s="25" customFormat="1" ht="14.25" x14ac:dyDescent="0.2">
      <c r="A206" s="60">
        <v>246904</v>
      </c>
      <c r="B206" s="25" t="s">
        <v>174</v>
      </c>
      <c r="C206" s="29">
        <v>91453492.927250907</v>
      </c>
      <c r="D206" s="29">
        <v>2863702.5</v>
      </c>
      <c r="E206" s="29">
        <v>10323527814.801601</v>
      </c>
      <c r="F206" s="25">
        <v>0.93</v>
      </c>
      <c r="G206" s="29">
        <v>96008808.677654892</v>
      </c>
      <c r="H206" s="29">
        <f t="shared" si="14"/>
        <v>7419018.2504039854</v>
      </c>
      <c r="I206" s="29">
        <v>95269540.850836962</v>
      </c>
      <c r="J206" s="29">
        <f t="shared" si="17"/>
        <v>6679750.4235860556</v>
      </c>
      <c r="K206" s="27">
        <v>49.28</v>
      </c>
      <c r="L206" s="39">
        <v>14625.519298973375</v>
      </c>
      <c r="M206" s="27">
        <f t="shared" si="18"/>
        <v>70.585718043709065</v>
      </c>
      <c r="N206" s="29">
        <v>0</v>
      </c>
      <c r="O206" s="29">
        <v>0</v>
      </c>
      <c r="P206" s="29">
        <f t="shared" si="15"/>
        <v>0</v>
      </c>
    </row>
    <row r="207" spans="1:16" s="25" customFormat="1" ht="14.25" x14ac:dyDescent="0.2">
      <c r="A207" s="60">
        <v>246909</v>
      </c>
      <c r="B207" s="25" t="s">
        <v>175</v>
      </c>
      <c r="C207" s="29">
        <v>379270138.3276667</v>
      </c>
      <c r="D207" s="29">
        <v>11688317.75</v>
      </c>
      <c r="E207" s="29">
        <v>37816258170.6912</v>
      </c>
      <c r="F207" s="25">
        <v>0.93</v>
      </c>
      <c r="G207" s="29">
        <v>351691200.98742819</v>
      </c>
      <c r="H207" s="29">
        <f t="shared" si="14"/>
        <v>0</v>
      </c>
      <c r="I207" s="29">
        <v>348983178.73982495</v>
      </c>
      <c r="J207" s="29">
        <f t="shared" si="17"/>
        <v>0</v>
      </c>
      <c r="K207" s="27">
        <v>49.28</v>
      </c>
      <c r="L207" s="39">
        <v>61061.580304441399</v>
      </c>
      <c r="M207" s="27">
        <f t="shared" si="18"/>
        <v>61.931345343744042</v>
      </c>
      <c r="N207" s="29">
        <v>0</v>
      </c>
      <c r="O207" s="29">
        <v>0</v>
      </c>
      <c r="P207" s="29">
        <f t="shared" si="15"/>
        <v>0</v>
      </c>
    </row>
    <row r="208" spans="1:16" s="25" customFormat="1" ht="14.25" x14ac:dyDescent="0.2">
      <c r="A208" s="60">
        <v>246913</v>
      </c>
      <c r="B208" s="25" t="s">
        <v>176</v>
      </c>
      <c r="C208" s="29">
        <v>304497338.89961439</v>
      </c>
      <c r="D208" s="29">
        <v>9681840</v>
      </c>
      <c r="E208" s="29">
        <v>26104679370.361603</v>
      </c>
      <c r="F208" s="25">
        <v>0.93</v>
      </c>
      <c r="G208" s="29">
        <v>242773518.1443629</v>
      </c>
      <c r="H208" s="29">
        <f t="shared" si="14"/>
        <v>0</v>
      </c>
      <c r="I208" s="29">
        <v>240904162.05465129</v>
      </c>
      <c r="J208" s="29">
        <f t="shared" si="17"/>
        <v>0</v>
      </c>
      <c r="K208" s="27">
        <v>49.28</v>
      </c>
      <c r="L208" s="39">
        <v>48913.207084490001</v>
      </c>
      <c r="M208" s="27">
        <f t="shared" si="18"/>
        <v>53.369388200756916</v>
      </c>
      <c r="N208" s="29">
        <v>0</v>
      </c>
      <c r="O208" s="29">
        <v>0</v>
      </c>
      <c r="P208" s="29">
        <f t="shared" si="15"/>
        <v>0</v>
      </c>
    </row>
    <row r="209" spans="1:16" s="25" customFormat="1" ht="14.25" x14ac:dyDescent="0.2">
      <c r="A209" s="60">
        <v>248902</v>
      </c>
      <c r="B209" s="25" t="s">
        <v>177</v>
      </c>
      <c r="C209" s="29">
        <v>4597280.0247325553</v>
      </c>
      <c r="D209" s="29">
        <v>99334.75</v>
      </c>
      <c r="E209" s="29">
        <v>4698407839.5184002</v>
      </c>
      <c r="F209" s="25">
        <v>0.93</v>
      </c>
      <c r="G209" s="29">
        <v>43695192.907521121</v>
      </c>
      <c r="H209" s="29">
        <f t="shared" si="14"/>
        <v>39197247.632788569</v>
      </c>
      <c r="I209" s="29">
        <v>43336992.831615858</v>
      </c>
      <c r="J209" s="29">
        <f t="shared" si="17"/>
        <v>38839047.556883305</v>
      </c>
      <c r="K209" s="27">
        <v>49.28</v>
      </c>
      <c r="L209" s="39">
        <v>738.69529622281743</v>
      </c>
      <c r="M209" s="27">
        <f t="shared" si="18"/>
        <v>636.04139129392649</v>
      </c>
      <c r="N209" s="29">
        <v>0</v>
      </c>
      <c r="O209" s="29">
        <v>0</v>
      </c>
      <c r="P209" s="29">
        <f t="shared" si="15"/>
        <v>0</v>
      </c>
    </row>
    <row r="210" spans="1:16" s="25" customFormat="1" ht="14.25" x14ac:dyDescent="0.2">
      <c r="A210" s="60">
        <v>249903</v>
      </c>
      <c r="B210" s="25" t="s">
        <v>178</v>
      </c>
      <c r="C210" s="29">
        <v>17656375.935002245</v>
      </c>
      <c r="D210" s="29">
        <v>493597.5</v>
      </c>
      <c r="E210" s="29">
        <v>1420452652.4032001</v>
      </c>
      <c r="F210" s="25">
        <v>0.93</v>
      </c>
      <c r="G210" s="29">
        <v>13210209.667349763</v>
      </c>
      <c r="H210" s="29">
        <f t="shared" si="14"/>
        <v>0</v>
      </c>
      <c r="I210" s="29">
        <v>12989066.762029842</v>
      </c>
      <c r="J210" s="29">
        <f t="shared" ref="J210:J241" si="19">IF((I210+D210-H210)&lt;C210,MAX(0,I210+D210-C210),H210)</f>
        <v>0</v>
      </c>
      <c r="K210" s="27">
        <v>49.28</v>
      </c>
      <c r="L210" s="39">
        <v>2826.3285608769879</v>
      </c>
      <c r="M210" s="27">
        <f t="shared" si="18"/>
        <v>50.25787419288735</v>
      </c>
      <c r="N210" s="29">
        <v>0</v>
      </c>
      <c r="O210" s="29">
        <v>0</v>
      </c>
      <c r="P210" s="29">
        <f t="shared" si="15"/>
        <v>0</v>
      </c>
    </row>
    <row r="211" spans="1:16" s="25" customFormat="1" ht="14.25" x14ac:dyDescent="0.2">
      <c r="A211" s="60">
        <v>249904</v>
      </c>
      <c r="B211" s="25" t="s">
        <v>179</v>
      </c>
      <c r="C211" s="29">
        <v>6392525.1836717287</v>
      </c>
      <c r="D211" s="29">
        <v>141759.5</v>
      </c>
      <c r="E211" s="29">
        <v>619580933.05120003</v>
      </c>
      <c r="F211" s="25">
        <v>0.93</v>
      </c>
      <c r="G211" s="29">
        <v>5762102.6773761604</v>
      </c>
      <c r="H211" s="29">
        <f t="shared" ref="H211:H216" si="20">IF(C211-D211&lt;G211,D211+G211-C211,0)</f>
        <v>0</v>
      </c>
      <c r="I211" s="29">
        <v>5717734.4867603639</v>
      </c>
      <c r="J211" s="29">
        <f t="shared" si="19"/>
        <v>0</v>
      </c>
      <c r="K211" s="27">
        <v>49.28</v>
      </c>
      <c r="L211" s="39">
        <v>1019.6219454012546</v>
      </c>
      <c r="M211" s="27">
        <f t="shared" si="18"/>
        <v>60.765751055640003</v>
      </c>
      <c r="N211" s="29">
        <v>0</v>
      </c>
      <c r="O211" s="29">
        <v>0</v>
      </c>
      <c r="P211" s="29">
        <f t="shared" ref="P211:P216" si="21">IF(O211-N211&gt;0,O211-N211,0)</f>
        <v>0</v>
      </c>
    </row>
    <row r="212" spans="1:16" s="25" customFormat="1" ht="14.25" x14ac:dyDescent="0.2">
      <c r="A212" s="60">
        <v>249905</v>
      </c>
      <c r="B212" s="25" t="s">
        <v>180</v>
      </c>
      <c r="C212" s="29">
        <v>29475610.969775382</v>
      </c>
      <c r="D212" s="29">
        <v>814150</v>
      </c>
      <c r="E212" s="29">
        <v>2365233024.3392</v>
      </c>
      <c r="F212" s="25">
        <v>0.93</v>
      </c>
      <c r="G212" s="29">
        <v>21996667.12635456</v>
      </c>
      <c r="H212" s="29">
        <f t="shared" si="20"/>
        <v>0</v>
      </c>
      <c r="I212" s="29">
        <v>21827292.789481632</v>
      </c>
      <c r="J212" s="29">
        <f t="shared" si="19"/>
        <v>0</v>
      </c>
      <c r="K212" s="27">
        <v>49.28</v>
      </c>
      <c r="L212" s="39">
        <v>4727.0584366518478</v>
      </c>
      <c r="M212" s="27">
        <f t="shared" si="18"/>
        <v>50.036043684166572</v>
      </c>
      <c r="N212" s="29">
        <v>0</v>
      </c>
      <c r="O212" s="29">
        <v>0</v>
      </c>
      <c r="P212" s="29">
        <f t="shared" si="21"/>
        <v>0</v>
      </c>
    </row>
    <row r="213" spans="1:16" s="25" customFormat="1" ht="14.25" x14ac:dyDescent="0.2">
      <c r="A213" s="60">
        <v>249908</v>
      </c>
      <c r="B213" s="25" t="s">
        <v>181</v>
      </c>
      <c r="C213" s="29">
        <v>2694281.4667027532</v>
      </c>
      <c r="D213" s="29">
        <v>60000</v>
      </c>
      <c r="E213" s="29">
        <v>298952072.264</v>
      </c>
      <c r="F213" s="25">
        <v>0.93</v>
      </c>
      <c r="G213" s="29">
        <v>2780254.2720552003</v>
      </c>
      <c r="H213" s="29">
        <f t="shared" si="20"/>
        <v>145972.80535244709</v>
      </c>
      <c r="I213" s="29">
        <v>2620901.0826687091</v>
      </c>
      <c r="J213" s="29">
        <f t="shared" si="19"/>
        <v>0</v>
      </c>
      <c r="K213" s="27">
        <v>49.28</v>
      </c>
      <c r="L213" s="39">
        <v>424.50656926992747</v>
      </c>
      <c r="M213" s="27">
        <f t="shared" ref="M213:M244" si="22">E213/L213/10000</f>
        <v>70.423426609897248</v>
      </c>
      <c r="N213" s="29">
        <v>0</v>
      </c>
      <c r="O213" s="29">
        <v>0</v>
      </c>
      <c r="P213" s="29">
        <f t="shared" si="21"/>
        <v>0</v>
      </c>
    </row>
    <row r="214" spans="1:16" s="25" customFormat="1" ht="14.25" x14ac:dyDescent="0.2">
      <c r="A214" s="60">
        <v>250902</v>
      </c>
      <c r="B214" s="25" t="s">
        <v>182</v>
      </c>
      <c r="C214" s="29">
        <v>7388554.8401571382</v>
      </c>
      <c r="D214" s="29">
        <v>170000</v>
      </c>
      <c r="E214" s="29">
        <v>636755809.21440005</v>
      </c>
      <c r="F214" s="25">
        <v>0.93</v>
      </c>
      <c r="G214" s="29">
        <v>5921829.0256939204</v>
      </c>
      <c r="H214" s="29">
        <f t="shared" si="20"/>
        <v>0</v>
      </c>
      <c r="I214" s="29">
        <v>5876230.9421960777</v>
      </c>
      <c r="J214" s="29">
        <f t="shared" si="19"/>
        <v>0</v>
      </c>
      <c r="K214" s="27">
        <v>49.28</v>
      </c>
      <c r="L214" s="39">
        <v>1177.6595519735613</v>
      </c>
      <c r="M214" s="27">
        <f t="shared" si="22"/>
        <v>54.069600008534159</v>
      </c>
      <c r="N214" s="29">
        <v>0</v>
      </c>
      <c r="O214" s="29">
        <v>0</v>
      </c>
      <c r="P214" s="29">
        <f t="shared" si="21"/>
        <v>0</v>
      </c>
    </row>
    <row r="215" spans="1:16" s="25" customFormat="1" ht="14.25" x14ac:dyDescent="0.2">
      <c r="A215" s="60">
        <v>251901</v>
      </c>
      <c r="B215" s="25" t="s">
        <v>183</v>
      </c>
      <c r="C215" s="29">
        <v>13753547.97229</v>
      </c>
      <c r="D215" s="29">
        <v>408500</v>
      </c>
      <c r="E215" s="29">
        <v>1429518751.7840002</v>
      </c>
      <c r="F215" s="25">
        <v>0.93</v>
      </c>
      <c r="G215" s="29">
        <v>13294524.391591202</v>
      </c>
      <c r="H215" s="29">
        <f t="shared" si="20"/>
        <v>0</v>
      </c>
      <c r="I215" s="29">
        <v>13090179.960883951</v>
      </c>
      <c r="J215" s="29">
        <f t="shared" si="19"/>
        <v>0</v>
      </c>
      <c r="K215" s="27">
        <v>49.28</v>
      </c>
      <c r="L215" s="39">
        <v>2203.6095734237015</v>
      </c>
      <c r="M215" s="27">
        <f t="shared" si="22"/>
        <v>64.871689115190534</v>
      </c>
      <c r="N215" s="29">
        <v>0</v>
      </c>
      <c r="O215" s="29">
        <v>0</v>
      </c>
      <c r="P215" s="29">
        <f t="shared" si="21"/>
        <v>0</v>
      </c>
    </row>
    <row r="216" spans="1:16" s="25" customFormat="1" ht="14.25" x14ac:dyDescent="0.2">
      <c r="A216" s="60">
        <v>251902</v>
      </c>
      <c r="B216" s="25" t="s">
        <v>184</v>
      </c>
      <c r="C216" s="29">
        <v>5295954.5691882167</v>
      </c>
      <c r="D216" s="29">
        <v>109750</v>
      </c>
      <c r="E216" s="29">
        <v>827516491.86400008</v>
      </c>
      <c r="F216" s="25">
        <v>0.93</v>
      </c>
      <c r="G216" s="29">
        <v>7695903.3743352005</v>
      </c>
      <c r="H216" s="29">
        <f t="shared" si="20"/>
        <v>2509698.8051469838</v>
      </c>
      <c r="I216" s="29">
        <v>7561321.4086242495</v>
      </c>
      <c r="J216" s="29">
        <f t="shared" si="19"/>
        <v>2375116.8394360328</v>
      </c>
      <c r="K216" s="27">
        <v>49.28</v>
      </c>
      <c r="L216" s="39">
        <v>825.56145603704817</v>
      </c>
      <c r="M216" s="27">
        <f t="shared" si="22"/>
        <v>100.2368128759713</v>
      </c>
      <c r="N216" s="29">
        <v>0</v>
      </c>
      <c r="O216" s="29">
        <v>0</v>
      </c>
      <c r="P216" s="29">
        <f t="shared" si="21"/>
        <v>0</v>
      </c>
    </row>
    <row r="217" spans="1:16" s="2" customFormat="1" ht="15" x14ac:dyDescent="0.25">
      <c r="A217" s="61"/>
      <c r="B217" s="20"/>
      <c r="C217" s="21"/>
      <c r="D217" s="22"/>
      <c r="E217" s="23"/>
      <c r="F217" s="23"/>
      <c r="G217" s="23"/>
      <c r="H217" s="21"/>
      <c r="I217" s="23"/>
      <c r="J217" s="23"/>
      <c r="K217" s="23"/>
      <c r="L217" s="45"/>
      <c r="M217" s="23"/>
      <c r="N217" s="48"/>
      <c r="O217" s="48"/>
      <c r="P217" s="28"/>
    </row>
    <row r="218" spans="1:16" s="2" customFormat="1" ht="15" x14ac:dyDescent="0.25">
      <c r="A218" s="61"/>
      <c r="B218" s="20"/>
      <c r="C218" s="21"/>
      <c r="D218" s="22"/>
      <c r="E218" s="23"/>
      <c r="F218" s="23"/>
      <c r="G218" s="23" t="s">
        <v>196</v>
      </c>
      <c r="H218" s="21" t="s">
        <v>196</v>
      </c>
      <c r="I218" s="23" t="s">
        <v>196</v>
      </c>
      <c r="J218" s="23" t="s">
        <v>196</v>
      </c>
      <c r="K218" s="23"/>
      <c r="L218" s="45"/>
      <c r="M218" s="23"/>
      <c r="N218" s="48"/>
      <c r="O218" s="48"/>
      <c r="P218" s="28"/>
    </row>
    <row r="219" spans="1:16" s="2" customFormat="1" ht="15" x14ac:dyDescent="0.25">
      <c r="A219" s="61"/>
      <c r="B219" s="20"/>
      <c r="C219" s="21"/>
      <c r="D219" s="22"/>
      <c r="E219" s="23"/>
      <c r="F219" s="23"/>
      <c r="G219" s="23"/>
      <c r="H219" s="21"/>
      <c r="I219" s="23"/>
      <c r="J219" s="23"/>
      <c r="K219" s="23"/>
      <c r="L219" s="45"/>
      <c r="M219" s="23"/>
      <c r="N219" s="48"/>
      <c r="O219" s="48"/>
      <c r="P219" s="28"/>
    </row>
    <row r="220" spans="1:16" s="2" customFormat="1" ht="15" x14ac:dyDescent="0.25">
      <c r="A220" s="61"/>
      <c r="B220" s="20"/>
      <c r="C220" s="21"/>
      <c r="D220" s="22"/>
      <c r="E220" s="23"/>
      <c r="F220" s="23"/>
      <c r="G220" s="23"/>
      <c r="H220" s="21"/>
      <c r="I220" s="23"/>
      <c r="J220" s="23"/>
      <c r="K220" s="23"/>
      <c r="L220" s="45"/>
      <c r="M220" s="23"/>
      <c r="N220" s="48"/>
      <c r="O220" s="48"/>
      <c r="P220" s="28"/>
    </row>
    <row r="221" spans="1:16" s="2" customFormat="1" ht="15" x14ac:dyDescent="0.25">
      <c r="A221" s="61"/>
      <c r="B221" s="20"/>
      <c r="C221" s="21"/>
      <c r="D221" s="22"/>
      <c r="E221" s="23"/>
      <c r="F221" s="23"/>
      <c r="G221" s="23"/>
      <c r="H221" s="21"/>
      <c r="I221" s="23"/>
      <c r="J221" s="23"/>
      <c r="K221" s="23"/>
      <c r="L221" s="45"/>
      <c r="M221" s="23"/>
      <c r="N221" s="48"/>
      <c r="O221" s="48"/>
      <c r="P221" s="28"/>
    </row>
    <row r="222" spans="1:16" s="2" customFormat="1" ht="15" x14ac:dyDescent="0.25">
      <c r="A222" s="61"/>
      <c r="B222" s="20"/>
      <c r="C222" s="21"/>
      <c r="D222" s="22"/>
      <c r="E222" s="23"/>
      <c r="F222" s="23"/>
      <c r="G222" s="23"/>
      <c r="H222" s="21"/>
      <c r="I222" s="23"/>
      <c r="J222" s="23"/>
      <c r="K222" s="23"/>
      <c r="L222" s="45"/>
      <c r="M222" s="23"/>
      <c r="N222" s="48"/>
      <c r="O222" s="48"/>
      <c r="P222" s="28"/>
    </row>
    <row r="223" spans="1:16" s="2" customFormat="1" ht="15" x14ac:dyDescent="0.25">
      <c r="A223" s="61"/>
      <c r="B223" s="20"/>
      <c r="C223" s="21"/>
      <c r="D223" s="22"/>
      <c r="E223" s="23"/>
      <c r="F223" s="23"/>
      <c r="G223" s="23"/>
      <c r="H223" s="21"/>
      <c r="I223" s="23"/>
      <c r="J223" s="23"/>
      <c r="K223" s="23"/>
      <c r="L223" s="45"/>
      <c r="M223" s="23"/>
      <c r="N223" s="48"/>
      <c r="O223" s="48"/>
      <c r="P223" s="28"/>
    </row>
    <row r="224" spans="1:16" s="2" customFormat="1" ht="15" x14ac:dyDescent="0.25">
      <c r="A224" s="61"/>
      <c r="B224" s="20"/>
      <c r="C224" s="21"/>
      <c r="D224" s="22"/>
      <c r="E224" s="23"/>
      <c r="F224" s="23"/>
      <c r="G224" s="23"/>
      <c r="H224" s="21"/>
      <c r="I224" s="23"/>
      <c r="J224" s="23"/>
      <c r="K224" s="23"/>
      <c r="L224" s="45"/>
      <c r="M224" s="23"/>
      <c r="N224" s="48"/>
      <c r="O224" s="48"/>
      <c r="P224" s="28"/>
    </row>
    <row r="225" spans="1:16" s="2" customFormat="1" ht="15" x14ac:dyDescent="0.25">
      <c r="A225" s="61"/>
      <c r="B225" s="20"/>
      <c r="C225" s="21"/>
      <c r="D225" s="22"/>
      <c r="E225" s="23"/>
      <c r="F225" s="23"/>
      <c r="G225" s="23"/>
      <c r="H225" s="21"/>
      <c r="I225" s="23"/>
      <c r="J225" s="23"/>
      <c r="K225" s="23"/>
      <c r="L225" s="45"/>
      <c r="M225" s="23"/>
      <c r="N225" s="48"/>
      <c r="O225" s="48"/>
      <c r="P225" s="28"/>
    </row>
    <row r="226" spans="1:16" s="2" customFormat="1" ht="15" x14ac:dyDescent="0.25">
      <c r="A226" s="61"/>
      <c r="B226" s="20"/>
      <c r="C226" s="21"/>
      <c r="D226" s="22"/>
      <c r="E226" s="23"/>
      <c r="F226" s="23"/>
      <c r="G226" s="23"/>
      <c r="H226" s="21"/>
      <c r="I226" s="23"/>
      <c r="J226" s="23"/>
      <c r="K226" s="23"/>
      <c r="L226" s="45"/>
      <c r="M226" s="23"/>
      <c r="N226" s="48"/>
      <c r="O226" s="48"/>
      <c r="P226" s="28"/>
    </row>
    <row r="227" spans="1:16" s="2" customFormat="1" ht="15" x14ac:dyDescent="0.25">
      <c r="A227" s="61"/>
      <c r="B227" s="20"/>
      <c r="C227" s="21"/>
      <c r="D227" s="22"/>
      <c r="E227" s="23"/>
      <c r="F227" s="23"/>
      <c r="G227" s="23"/>
      <c r="H227" s="21"/>
      <c r="I227" s="23"/>
      <c r="J227" s="23"/>
      <c r="K227" s="23"/>
      <c r="L227" s="45"/>
      <c r="M227" s="23"/>
      <c r="N227" s="48"/>
      <c r="O227" s="48"/>
      <c r="P227" s="28"/>
    </row>
    <row r="228" spans="1:16" s="2" customFormat="1" ht="15" x14ac:dyDescent="0.25">
      <c r="A228" s="61"/>
      <c r="B228" s="20"/>
      <c r="C228" s="21"/>
      <c r="D228" s="22"/>
      <c r="E228" s="23"/>
      <c r="F228" s="23"/>
      <c r="G228" s="23"/>
      <c r="H228" s="21"/>
      <c r="I228" s="23"/>
      <c r="J228" s="23"/>
      <c r="K228" s="23"/>
      <c r="L228" s="45"/>
      <c r="M228" s="23"/>
      <c r="N228" s="48"/>
      <c r="O228" s="48"/>
      <c r="P228" s="28"/>
    </row>
    <row r="229" spans="1:16" s="2" customFormat="1" ht="15" x14ac:dyDescent="0.25">
      <c r="A229" s="61"/>
      <c r="B229" s="20"/>
      <c r="C229" s="21"/>
      <c r="D229" s="22"/>
      <c r="E229" s="23"/>
      <c r="F229" s="23"/>
      <c r="G229" s="23"/>
      <c r="H229" s="21"/>
      <c r="I229" s="23"/>
      <c r="J229" s="23"/>
      <c r="K229" s="23"/>
      <c r="L229" s="45"/>
      <c r="M229" s="23"/>
      <c r="N229" s="48"/>
      <c r="O229" s="48"/>
      <c r="P229" s="28"/>
    </row>
    <row r="230" spans="1:16" s="2" customFormat="1" ht="15" x14ac:dyDescent="0.25">
      <c r="A230" s="61"/>
      <c r="B230" s="20"/>
      <c r="C230" s="21"/>
      <c r="D230" s="22"/>
      <c r="E230" s="23"/>
      <c r="F230" s="23"/>
      <c r="G230" s="23"/>
      <c r="H230" s="21"/>
      <c r="I230" s="23"/>
      <c r="J230" s="23"/>
      <c r="K230" s="23"/>
      <c r="L230" s="45"/>
      <c r="M230" s="23"/>
      <c r="N230" s="48"/>
      <c r="O230" s="48"/>
      <c r="P230" s="28"/>
    </row>
    <row r="231" spans="1:16" s="2" customFormat="1" ht="15" x14ac:dyDescent="0.25">
      <c r="A231" s="61"/>
      <c r="B231" s="20"/>
      <c r="C231" s="21"/>
      <c r="D231" s="22"/>
      <c r="E231" s="23"/>
      <c r="F231" s="23"/>
      <c r="G231" s="23"/>
      <c r="H231" s="21"/>
      <c r="I231" s="23"/>
      <c r="J231" s="23"/>
      <c r="K231" s="23"/>
      <c r="L231" s="45"/>
      <c r="M231" s="23"/>
      <c r="N231" s="48"/>
      <c r="O231" s="48"/>
      <c r="P231" s="28"/>
    </row>
    <row r="232" spans="1:16" s="2" customFormat="1" ht="15" x14ac:dyDescent="0.25">
      <c r="A232" s="61"/>
      <c r="B232" s="20"/>
      <c r="C232" s="21"/>
      <c r="D232" s="22"/>
      <c r="E232" s="23"/>
      <c r="F232" s="23"/>
      <c r="G232" s="23"/>
      <c r="H232" s="21"/>
      <c r="I232" s="23"/>
      <c r="J232" s="23"/>
      <c r="K232" s="23"/>
      <c r="L232" s="45"/>
      <c r="M232" s="23"/>
      <c r="N232" s="48"/>
      <c r="O232" s="48"/>
      <c r="P232" s="28"/>
    </row>
    <row r="233" spans="1:16" s="2" customFormat="1" ht="15" x14ac:dyDescent="0.25">
      <c r="A233" s="61"/>
      <c r="B233" s="20"/>
      <c r="C233" s="21"/>
      <c r="D233" s="22"/>
      <c r="E233" s="23"/>
      <c r="F233" s="23"/>
      <c r="G233" s="23"/>
      <c r="H233" s="21"/>
      <c r="I233" s="23"/>
      <c r="J233" s="23"/>
      <c r="K233" s="23"/>
      <c r="L233" s="45"/>
      <c r="M233" s="23"/>
      <c r="N233" s="48"/>
      <c r="O233" s="48"/>
      <c r="P233" s="28"/>
    </row>
    <row r="234" spans="1:16" s="2" customFormat="1" ht="15" x14ac:dyDescent="0.25">
      <c r="A234" s="61"/>
      <c r="B234" s="20"/>
      <c r="C234" s="21"/>
      <c r="D234" s="22"/>
      <c r="E234" s="23"/>
      <c r="F234" s="23"/>
      <c r="G234" s="23"/>
      <c r="H234" s="21"/>
      <c r="I234" s="23"/>
      <c r="J234" s="23"/>
      <c r="K234" s="23"/>
      <c r="L234" s="45"/>
      <c r="M234" s="23"/>
      <c r="N234" s="48"/>
      <c r="O234" s="48"/>
      <c r="P234" s="28"/>
    </row>
    <row r="235" spans="1:16" s="2" customFormat="1" ht="15" x14ac:dyDescent="0.25">
      <c r="A235" s="61"/>
      <c r="B235" s="20"/>
      <c r="C235" s="21"/>
      <c r="D235" s="22"/>
      <c r="E235" s="23"/>
      <c r="F235" s="23"/>
      <c r="G235" s="23"/>
      <c r="H235" s="21"/>
      <c r="I235" s="23"/>
      <c r="J235" s="23"/>
      <c r="K235" s="23"/>
      <c r="L235" s="45"/>
      <c r="M235" s="23"/>
      <c r="N235" s="48"/>
      <c r="O235" s="48"/>
      <c r="P235" s="28"/>
    </row>
    <row r="236" spans="1:16" s="2" customFormat="1" ht="15" x14ac:dyDescent="0.25">
      <c r="A236" s="61"/>
      <c r="B236" s="20"/>
      <c r="C236" s="21"/>
      <c r="D236" s="22"/>
      <c r="E236" s="23"/>
      <c r="F236" s="23"/>
      <c r="G236" s="23"/>
      <c r="H236" s="21"/>
      <c r="I236" s="23"/>
      <c r="J236" s="23"/>
      <c r="K236" s="23"/>
      <c r="L236" s="45"/>
      <c r="M236" s="23"/>
      <c r="N236" s="48"/>
      <c r="O236" s="48"/>
      <c r="P236" s="28"/>
    </row>
    <row r="237" spans="1:16" s="2" customFormat="1" ht="15" x14ac:dyDescent="0.25">
      <c r="A237" s="61"/>
      <c r="B237" s="20"/>
      <c r="C237" s="21"/>
      <c r="D237" s="22"/>
      <c r="E237" s="23"/>
      <c r="F237" s="23"/>
      <c r="G237" s="23"/>
      <c r="H237" s="21"/>
      <c r="I237" s="23"/>
      <c r="J237" s="23"/>
      <c r="K237" s="23"/>
      <c r="L237" s="45"/>
      <c r="M237" s="23"/>
      <c r="N237" s="48"/>
      <c r="O237" s="48"/>
      <c r="P237" s="28"/>
    </row>
    <row r="238" spans="1:16" s="2" customFormat="1" ht="15" x14ac:dyDescent="0.25">
      <c r="A238" s="61"/>
      <c r="B238" s="20"/>
      <c r="C238" s="21"/>
      <c r="D238" s="22"/>
      <c r="E238" s="23"/>
      <c r="F238" s="23"/>
      <c r="G238" s="23"/>
      <c r="H238" s="21"/>
      <c r="I238" s="23"/>
      <c r="J238" s="23"/>
      <c r="K238" s="23"/>
      <c r="L238" s="45"/>
      <c r="M238" s="23"/>
      <c r="N238" s="48"/>
      <c r="O238" s="48"/>
      <c r="P238" s="28"/>
    </row>
    <row r="239" spans="1:16" s="2" customFormat="1" ht="15" x14ac:dyDescent="0.25">
      <c r="A239" s="61"/>
      <c r="B239" s="20"/>
      <c r="C239" s="21"/>
      <c r="D239" s="22"/>
      <c r="E239" s="23"/>
      <c r="F239" s="23"/>
      <c r="G239" s="23"/>
      <c r="H239" s="21"/>
      <c r="I239" s="23"/>
      <c r="J239" s="23"/>
      <c r="K239" s="23"/>
      <c r="L239" s="45"/>
      <c r="M239" s="23"/>
      <c r="N239" s="48"/>
      <c r="O239" s="48"/>
      <c r="P239" s="28"/>
    </row>
    <row r="240" spans="1:16" s="2" customFormat="1" ht="15" x14ac:dyDescent="0.25">
      <c r="A240" s="61"/>
      <c r="B240" s="20"/>
      <c r="C240" s="21"/>
      <c r="D240" s="22"/>
      <c r="E240" s="23"/>
      <c r="F240" s="23"/>
      <c r="G240" s="23"/>
      <c r="H240" s="21"/>
      <c r="I240" s="23"/>
      <c r="J240" s="23"/>
      <c r="K240" s="23"/>
      <c r="L240" s="45"/>
      <c r="M240" s="23"/>
      <c r="N240" s="48"/>
      <c r="O240" s="48"/>
      <c r="P240" s="28"/>
    </row>
    <row r="241" spans="1:16" s="2" customFormat="1" ht="15" x14ac:dyDescent="0.25">
      <c r="A241" s="61"/>
      <c r="B241" s="20"/>
      <c r="C241" s="21"/>
      <c r="D241" s="22"/>
      <c r="E241" s="23"/>
      <c r="F241" s="23"/>
      <c r="G241" s="23"/>
      <c r="H241" s="21"/>
      <c r="I241" s="23"/>
      <c r="J241" s="23"/>
      <c r="K241" s="23"/>
      <c r="L241" s="45"/>
      <c r="M241" s="23"/>
      <c r="N241" s="48"/>
      <c r="O241" s="48"/>
      <c r="P241" s="28"/>
    </row>
    <row r="242" spans="1:16" s="2" customFormat="1" ht="15" x14ac:dyDescent="0.25">
      <c r="A242" s="61"/>
      <c r="B242" s="20"/>
      <c r="C242" s="21"/>
      <c r="D242" s="22"/>
      <c r="E242" s="23"/>
      <c r="F242" s="23"/>
      <c r="G242" s="23"/>
      <c r="H242" s="21"/>
      <c r="I242" s="23"/>
      <c r="J242" s="23"/>
      <c r="K242" s="23"/>
      <c r="L242" s="45"/>
      <c r="M242" s="23"/>
      <c r="N242" s="48"/>
      <c r="O242" s="48"/>
      <c r="P242" s="28"/>
    </row>
    <row r="243" spans="1:16" s="2" customFormat="1" ht="15" x14ac:dyDescent="0.25">
      <c r="A243" s="61"/>
      <c r="B243" s="20"/>
      <c r="C243" s="21"/>
      <c r="D243" s="22"/>
      <c r="E243" s="23"/>
      <c r="F243" s="23"/>
      <c r="G243" s="23"/>
      <c r="H243" s="21"/>
      <c r="I243" s="23"/>
      <c r="J243" s="23"/>
      <c r="K243" s="23"/>
      <c r="L243" s="45"/>
      <c r="M243" s="23"/>
      <c r="N243" s="48"/>
      <c r="O243" s="48"/>
      <c r="P243" s="28"/>
    </row>
    <row r="244" spans="1:16" s="2" customFormat="1" ht="15" x14ac:dyDescent="0.25">
      <c r="A244" s="61"/>
      <c r="B244" s="20"/>
      <c r="C244" s="21"/>
      <c r="D244" s="22"/>
      <c r="E244" s="23"/>
      <c r="F244" s="23"/>
      <c r="G244" s="23"/>
      <c r="H244" s="21"/>
      <c r="I244" s="23"/>
      <c r="J244" s="23"/>
      <c r="K244" s="23"/>
      <c r="L244" s="45"/>
      <c r="M244" s="23"/>
      <c r="N244" s="48"/>
      <c r="O244" s="48"/>
      <c r="P244" s="28"/>
    </row>
    <row r="245" spans="1:16" s="2" customFormat="1" ht="15" x14ac:dyDescent="0.25">
      <c r="A245" s="61"/>
      <c r="B245" s="20"/>
      <c r="C245" s="21"/>
      <c r="D245" s="22"/>
      <c r="E245" s="23"/>
      <c r="F245" s="23"/>
      <c r="G245" s="23"/>
      <c r="H245" s="21"/>
      <c r="I245" s="23"/>
      <c r="J245" s="23"/>
      <c r="K245" s="23"/>
      <c r="L245" s="45"/>
      <c r="M245" s="23"/>
      <c r="N245" s="48"/>
      <c r="O245" s="48"/>
      <c r="P245" s="28"/>
    </row>
    <row r="246" spans="1:16" s="2" customFormat="1" ht="15" x14ac:dyDescent="0.25">
      <c r="A246" s="61"/>
      <c r="B246" s="20"/>
      <c r="C246" s="21"/>
      <c r="D246" s="22"/>
      <c r="E246" s="23"/>
      <c r="F246" s="23"/>
      <c r="G246" s="23"/>
      <c r="H246" s="21"/>
      <c r="I246" s="23"/>
      <c r="J246" s="23"/>
      <c r="K246" s="23"/>
      <c r="L246" s="45"/>
      <c r="M246" s="23"/>
      <c r="N246" s="48"/>
      <c r="O246" s="48"/>
      <c r="P246" s="28"/>
    </row>
    <row r="247" spans="1:16" s="2" customFormat="1" ht="15" x14ac:dyDescent="0.25">
      <c r="A247" s="61"/>
      <c r="B247" s="20"/>
      <c r="C247" s="21"/>
      <c r="D247" s="22"/>
      <c r="E247" s="23"/>
      <c r="F247" s="23"/>
      <c r="G247" s="23"/>
      <c r="H247" s="21"/>
      <c r="I247" s="23"/>
      <c r="J247" s="23"/>
      <c r="K247" s="23"/>
      <c r="L247" s="45"/>
      <c r="M247" s="23"/>
      <c r="N247" s="48"/>
      <c r="O247" s="48"/>
      <c r="P247" s="28"/>
    </row>
    <row r="248" spans="1:16" s="2" customFormat="1" ht="15" x14ac:dyDescent="0.25">
      <c r="A248" s="61"/>
      <c r="B248" s="20"/>
      <c r="C248" s="21"/>
      <c r="D248" s="22"/>
      <c r="E248" s="23"/>
      <c r="F248" s="23"/>
      <c r="G248" s="23"/>
      <c r="H248" s="21"/>
      <c r="I248" s="23"/>
      <c r="J248" s="23"/>
      <c r="K248" s="23"/>
      <c r="L248" s="45"/>
      <c r="M248" s="23"/>
      <c r="N248" s="48"/>
      <c r="O248" s="48"/>
      <c r="P248" s="28"/>
    </row>
    <row r="249" spans="1:16" s="2" customFormat="1" ht="15" x14ac:dyDescent="0.25">
      <c r="A249" s="61"/>
      <c r="B249" s="20"/>
      <c r="C249" s="21"/>
      <c r="D249" s="22"/>
      <c r="E249" s="23"/>
      <c r="F249" s="23"/>
      <c r="G249" s="23"/>
      <c r="H249" s="21"/>
      <c r="I249" s="23"/>
      <c r="J249" s="23"/>
      <c r="K249" s="23"/>
      <c r="L249" s="45"/>
      <c r="M249" s="23"/>
      <c r="N249" s="48"/>
      <c r="O249" s="48"/>
      <c r="P249" s="28"/>
    </row>
    <row r="250" spans="1:16" s="2" customFormat="1" ht="15" x14ac:dyDescent="0.25">
      <c r="A250" s="61"/>
      <c r="B250" s="20"/>
      <c r="C250" s="21"/>
      <c r="D250" s="22"/>
      <c r="E250" s="23"/>
      <c r="F250" s="23"/>
      <c r="G250" s="23"/>
      <c r="H250" s="21"/>
      <c r="I250" s="23"/>
      <c r="J250" s="23"/>
      <c r="K250" s="23"/>
      <c r="L250" s="45"/>
      <c r="M250" s="23"/>
      <c r="N250" s="48"/>
      <c r="O250" s="48"/>
      <c r="P250" s="28"/>
    </row>
    <row r="251" spans="1:16" s="2" customFormat="1" ht="15" x14ac:dyDescent="0.25">
      <c r="A251" s="61"/>
      <c r="B251" s="20"/>
      <c r="C251" s="21"/>
      <c r="D251" s="22"/>
      <c r="E251" s="23"/>
      <c r="F251" s="23"/>
      <c r="G251" s="23"/>
      <c r="H251" s="21"/>
      <c r="I251" s="23"/>
      <c r="J251" s="23"/>
      <c r="K251" s="23"/>
      <c r="L251" s="45"/>
      <c r="M251" s="23"/>
      <c r="N251" s="48"/>
      <c r="O251" s="48"/>
      <c r="P251" s="28"/>
    </row>
    <row r="252" spans="1:16" s="2" customFormat="1" ht="15" x14ac:dyDescent="0.25">
      <c r="A252" s="61"/>
      <c r="B252" s="20"/>
      <c r="C252" s="21"/>
      <c r="D252" s="22"/>
      <c r="E252" s="23"/>
      <c r="F252" s="23"/>
      <c r="G252" s="23"/>
      <c r="H252" s="21"/>
      <c r="I252" s="23"/>
      <c r="J252" s="23"/>
      <c r="K252" s="23"/>
      <c r="L252" s="45"/>
      <c r="M252" s="23"/>
      <c r="N252" s="48"/>
      <c r="O252" s="48"/>
      <c r="P252" s="28"/>
    </row>
    <row r="253" spans="1:16" s="2" customFormat="1" ht="15" x14ac:dyDescent="0.25">
      <c r="A253" s="61"/>
      <c r="B253" s="20"/>
      <c r="C253" s="21"/>
      <c r="D253" s="22"/>
      <c r="E253" s="23"/>
      <c r="F253" s="23"/>
      <c r="G253" s="23"/>
      <c r="H253" s="21"/>
      <c r="I253" s="23"/>
      <c r="J253" s="23"/>
      <c r="K253" s="23"/>
      <c r="L253" s="45"/>
      <c r="M253" s="23"/>
      <c r="N253" s="48"/>
      <c r="O253" s="48"/>
      <c r="P253" s="28"/>
    </row>
    <row r="254" spans="1:16" s="2" customFormat="1" ht="15" x14ac:dyDescent="0.25">
      <c r="A254" s="61"/>
      <c r="B254" s="20"/>
      <c r="C254" s="21"/>
      <c r="D254" s="22"/>
      <c r="E254" s="23"/>
      <c r="F254" s="23"/>
      <c r="G254" s="23"/>
      <c r="H254" s="21"/>
      <c r="I254" s="23"/>
      <c r="J254" s="23"/>
      <c r="K254" s="23"/>
      <c r="L254" s="45"/>
      <c r="M254" s="23"/>
      <c r="N254" s="48"/>
      <c r="O254" s="48"/>
      <c r="P254" s="28"/>
    </row>
    <row r="255" spans="1:16" s="2" customFormat="1" ht="15" x14ac:dyDescent="0.25">
      <c r="A255" s="61"/>
      <c r="B255" s="20"/>
      <c r="C255" s="21"/>
      <c r="D255" s="22"/>
      <c r="E255" s="23"/>
      <c r="F255" s="23"/>
      <c r="G255" s="23"/>
      <c r="H255" s="21"/>
      <c r="I255" s="23"/>
      <c r="J255" s="23"/>
      <c r="K255" s="23"/>
      <c r="L255" s="45"/>
      <c r="M255" s="23"/>
      <c r="N255" s="48"/>
      <c r="O255" s="48"/>
      <c r="P255" s="28"/>
    </row>
    <row r="256" spans="1:16" s="2" customFormat="1" ht="15" x14ac:dyDescent="0.25">
      <c r="A256" s="61"/>
      <c r="B256" s="20"/>
      <c r="C256" s="21"/>
      <c r="D256" s="22"/>
      <c r="E256" s="23"/>
      <c r="F256" s="23"/>
      <c r="G256" s="23"/>
      <c r="H256" s="21"/>
      <c r="I256" s="23"/>
      <c r="J256" s="23"/>
      <c r="K256" s="23"/>
      <c r="L256" s="45"/>
      <c r="M256" s="23"/>
      <c r="N256" s="48"/>
      <c r="O256" s="48"/>
      <c r="P256" s="28"/>
    </row>
    <row r="257" spans="1:16" s="2" customFormat="1" ht="15" x14ac:dyDescent="0.25">
      <c r="A257" s="61"/>
      <c r="B257" s="20"/>
      <c r="C257" s="21"/>
      <c r="D257" s="22"/>
      <c r="E257" s="23"/>
      <c r="F257" s="23"/>
      <c r="G257" s="23"/>
      <c r="H257" s="21"/>
      <c r="I257" s="23"/>
      <c r="J257" s="23"/>
      <c r="K257" s="23"/>
      <c r="L257" s="45"/>
      <c r="M257" s="23"/>
      <c r="N257" s="48"/>
      <c r="O257" s="48"/>
      <c r="P257" s="28"/>
    </row>
    <row r="258" spans="1:16" s="2" customFormat="1" ht="15" x14ac:dyDescent="0.25">
      <c r="A258" s="61"/>
      <c r="B258" s="20"/>
      <c r="C258" s="21"/>
      <c r="D258" s="22"/>
      <c r="E258" s="23"/>
      <c r="F258" s="23"/>
      <c r="G258" s="23"/>
      <c r="H258" s="21"/>
      <c r="I258" s="23"/>
      <c r="J258" s="23"/>
      <c r="K258" s="23"/>
      <c r="L258" s="45"/>
      <c r="M258" s="23"/>
      <c r="N258" s="48"/>
      <c r="O258" s="48"/>
      <c r="P258" s="28"/>
    </row>
    <row r="259" spans="1:16" s="2" customFormat="1" ht="15" x14ac:dyDescent="0.25">
      <c r="A259" s="61"/>
      <c r="B259" s="20"/>
      <c r="C259" s="21"/>
      <c r="D259" s="22"/>
      <c r="E259" s="23"/>
      <c r="F259" s="23"/>
      <c r="G259" s="23"/>
      <c r="H259" s="21"/>
      <c r="I259" s="23"/>
      <c r="J259" s="23"/>
      <c r="K259" s="23"/>
      <c r="L259" s="45"/>
      <c r="M259" s="23"/>
      <c r="N259" s="48"/>
      <c r="O259" s="48"/>
      <c r="P259" s="28"/>
    </row>
    <row r="260" spans="1:16" s="2" customFormat="1" ht="15" x14ac:dyDescent="0.25">
      <c r="A260" s="61"/>
      <c r="B260" s="20"/>
      <c r="C260" s="21"/>
      <c r="D260" s="22"/>
      <c r="E260" s="23"/>
      <c r="F260" s="23"/>
      <c r="G260" s="23"/>
      <c r="H260" s="21"/>
      <c r="I260" s="23"/>
      <c r="J260" s="23"/>
      <c r="K260" s="23"/>
      <c r="L260" s="45"/>
      <c r="M260" s="23"/>
      <c r="N260" s="48"/>
      <c r="O260" s="48"/>
      <c r="P260" s="28"/>
    </row>
    <row r="261" spans="1:16" s="2" customFormat="1" ht="15" x14ac:dyDescent="0.25">
      <c r="A261" s="61"/>
      <c r="B261" s="20"/>
      <c r="C261" s="21"/>
      <c r="D261" s="22"/>
      <c r="E261" s="23"/>
      <c r="F261" s="23"/>
      <c r="G261" s="23"/>
      <c r="H261" s="21"/>
      <c r="I261" s="23"/>
      <c r="J261" s="23"/>
      <c r="K261" s="23"/>
      <c r="L261" s="45"/>
      <c r="M261" s="23"/>
      <c r="N261" s="48"/>
      <c r="O261" s="48"/>
      <c r="P261" s="28"/>
    </row>
    <row r="262" spans="1:16" s="2" customFormat="1" ht="15" x14ac:dyDescent="0.25">
      <c r="A262" s="61"/>
      <c r="B262" s="20"/>
      <c r="C262" s="21"/>
      <c r="D262" s="22"/>
      <c r="E262" s="23"/>
      <c r="F262" s="23"/>
      <c r="G262" s="23"/>
      <c r="H262" s="21"/>
      <c r="I262" s="23"/>
      <c r="J262" s="23"/>
      <c r="K262" s="23"/>
      <c r="L262" s="45"/>
      <c r="M262" s="23"/>
      <c r="N262" s="48"/>
      <c r="O262" s="48"/>
      <c r="P262" s="28"/>
    </row>
    <row r="263" spans="1:16" s="2" customFormat="1" ht="15" x14ac:dyDescent="0.25">
      <c r="A263" s="61"/>
      <c r="B263" s="20"/>
      <c r="C263" s="21"/>
      <c r="D263" s="22"/>
      <c r="E263" s="23"/>
      <c r="F263" s="23"/>
      <c r="G263" s="23"/>
      <c r="H263" s="21"/>
      <c r="I263" s="23"/>
      <c r="J263" s="23"/>
      <c r="K263" s="23"/>
      <c r="L263" s="45"/>
      <c r="M263" s="23"/>
      <c r="N263" s="48"/>
      <c r="O263" s="48"/>
      <c r="P263" s="28"/>
    </row>
    <row r="264" spans="1:16" s="2" customFormat="1" ht="15" x14ac:dyDescent="0.25">
      <c r="A264" s="61"/>
      <c r="B264" s="20"/>
      <c r="C264" s="21"/>
      <c r="D264" s="22"/>
      <c r="E264" s="23"/>
      <c r="F264" s="23"/>
      <c r="G264" s="23"/>
      <c r="H264" s="21"/>
      <c r="I264" s="23"/>
      <c r="J264" s="23"/>
      <c r="K264" s="23"/>
      <c r="L264" s="45"/>
      <c r="M264" s="23"/>
      <c r="N264" s="48"/>
      <c r="O264" s="48"/>
      <c r="P264" s="28"/>
    </row>
    <row r="265" spans="1:16" s="2" customFormat="1" ht="15" x14ac:dyDescent="0.25">
      <c r="A265" s="61"/>
      <c r="B265" s="20"/>
      <c r="C265" s="21"/>
      <c r="D265" s="22"/>
      <c r="E265" s="23"/>
      <c r="F265" s="23"/>
      <c r="G265" s="23"/>
      <c r="H265" s="21"/>
      <c r="I265" s="23"/>
      <c r="J265" s="23"/>
      <c r="K265" s="23"/>
      <c r="L265" s="45"/>
      <c r="M265" s="23"/>
      <c r="N265" s="48"/>
      <c r="O265" s="48"/>
      <c r="P265" s="28"/>
    </row>
    <row r="266" spans="1:16" s="2" customFormat="1" ht="15" x14ac:dyDescent="0.25">
      <c r="A266" s="61"/>
      <c r="B266" s="20"/>
      <c r="C266" s="21"/>
      <c r="D266" s="22"/>
      <c r="E266" s="23"/>
      <c r="F266" s="23"/>
      <c r="G266" s="23"/>
      <c r="H266" s="21"/>
      <c r="I266" s="23"/>
      <c r="J266" s="23"/>
      <c r="K266" s="23"/>
      <c r="L266" s="45"/>
      <c r="M266" s="23"/>
      <c r="N266" s="48"/>
      <c r="O266" s="48"/>
      <c r="P266" s="28"/>
    </row>
    <row r="267" spans="1:16" s="2" customFormat="1" ht="15" x14ac:dyDescent="0.25">
      <c r="A267" s="61"/>
      <c r="B267" s="20"/>
      <c r="C267" s="21"/>
      <c r="D267" s="22"/>
      <c r="E267" s="23"/>
      <c r="F267" s="23"/>
      <c r="G267" s="23"/>
      <c r="H267" s="21"/>
      <c r="I267" s="23"/>
      <c r="J267" s="23"/>
      <c r="K267" s="23"/>
      <c r="L267" s="45"/>
      <c r="M267" s="23"/>
      <c r="N267" s="48"/>
      <c r="O267" s="48"/>
      <c r="P267" s="28"/>
    </row>
    <row r="268" spans="1:16" s="2" customFormat="1" ht="15" x14ac:dyDescent="0.25">
      <c r="A268" s="61"/>
      <c r="B268" s="20"/>
      <c r="C268" s="21"/>
      <c r="D268" s="22"/>
      <c r="E268" s="23"/>
      <c r="F268" s="23"/>
      <c r="G268" s="23"/>
      <c r="H268" s="21"/>
      <c r="I268" s="23"/>
      <c r="J268" s="23"/>
      <c r="K268" s="23"/>
      <c r="L268" s="45"/>
      <c r="M268" s="23"/>
      <c r="N268" s="48"/>
      <c r="O268" s="48"/>
      <c r="P268" s="28"/>
    </row>
    <row r="269" spans="1:16" s="2" customFormat="1" ht="15" x14ac:dyDescent="0.25">
      <c r="A269" s="61"/>
      <c r="B269" s="20"/>
      <c r="C269" s="21"/>
      <c r="D269" s="22"/>
      <c r="E269" s="23"/>
      <c r="F269" s="23"/>
      <c r="G269" s="23"/>
      <c r="H269" s="21"/>
      <c r="I269" s="23"/>
      <c r="J269" s="23"/>
      <c r="K269" s="23"/>
      <c r="L269" s="45"/>
      <c r="M269" s="23"/>
      <c r="N269" s="48"/>
      <c r="O269" s="48"/>
      <c r="P269" s="28"/>
    </row>
    <row r="270" spans="1:16" s="2" customFormat="1" ht="15" x14ac:dyDescent="0.25">
      <c r="A270" s="61"/>
      <c r="B270" s="20"/>
      <c r="C270" s="21"/>
      <c r="D270" s="22"/>
      <c r="E270" s="23"/>
      <c r="F270" s="23"/>
      <c r="G270" s="23"/>
      <c r="H270" s="21"/>
      <c r="I270" s="23"/>
      <c r="J270" s="23"/>
      <c r="K270" s="23"/>
      <c r="L270" s="45"/>
      <c r="M270" s="23"/>
      <c r="N270" s="48"/>
      <c r="O270" s="48"/>
      <c r="P270" s="28"/>
    </row>
    <row r="271" spans="1:16" s="2" customFormat="1" ht="15" x14ac:dyDescent="0.25">
      <c r="A271" s="61"/>
      <c r="B271" s="20"/>
      <c r="C271" s="21"/>
      <c r="D271" s="22"/>
      <c r="E271" s="23"/>
      <c r="F271" s="23"/>
      <c r="G271" s="23"/>
      <c r="H271" s="21"/>
      <c r="I271" s="23"/>
      <c r="J271" s="23"/>
      <c r="K271" s="23"/>
      <c r="L271" s="45"/>
      <c r="M271" s="23"/>
      <c r="N271" s="48"/>
      <c r="O271" s="48"/>
      <c r="P271" s="28"/>
    </row>
    <row r="272" spans="1:16" s="2" customFormat="1" ht="15" x14ac:dyDescent="0.25">
      <c r="A272" s="61"/>
      <c r="B272" s="20"/>
      <c r="C272" s="21"/>
      <c r="D272" s="22"/>
      <c r="E272" s="23"/>
      <c r="F272" s="23"/>
      <c r="G272" s="23"/>
      <c r="H272" s="21"/>
      <c r="I272" s="23"/>
      <c r="J272" s="23"/>
      <c r="K272" s="23"/>
      <c r="L272" s="45"/>
      <c r="M272" s="23"/>
      <c r="N272" s="48"/>
      <c r="O272" s="48"/>
      <c r="P272" s="28"/>
    </row>
    <row r="273" spans="1:16" s="2" customFormat="1" ht="15" x14ac:dyDescent="0.25">
      <c r="A273" s="61"/>
      <c r="B273" s="20"/>
      <c r="C273" s="21"/>
      <c r="D273" s="22"/>
      <c r="E273" s="23"/>
      <c r="F273" s="23"/>
      <c r="G273" s="23"/>
      <c r="H273" s="21"/>
      <c r="I273" s="23"/>
      <c r="J273" s="23"/>
      <c r="K273" s="23"/>
      <c r="L273" s="45"/>
      <c r="M273" s="23"/>
      <c r="N273" s="48"/>
      <c r="O273" s="48"/>
      <c r="P273" s="28"/>
    </row>
    <row r="274" spans="1:16" s="2" customFormat="1" ht="15" x14ac:dyDescent="0.25">
      <c r="A274" s="61"/>
      <c r="B274" s="20"/>
      <c r="C274" s="21"/>
      <c r="D274" s="22"/>
      <c r="E274" s="23"/>
      <c r="F274" s="23"/>
      <c r="G274" s="23"/>
      <c r="H274" s="21"/>
      <c r="I274" s="23"/>
      <c r="J274" s="23"/>
      <c r="K274" s="23"/>
      <c r="L274" s="45"/>
      <c r="M274" s="23"/>
      <c r="N274" s="48"/>
      <c r="O274" s="48"/>
      <c r="P274" s="28"/>
    </row>
    <row r="275" spans="1:16" s="2" customFormat="1" ht="15" x14ac:dyDescent="0.25">
      <c r="A275" s="61"/>
      <c r="B275" s="20"/>
      <c r="C275" s="21"/>
      <c r="D275" s="22"/>
      <c r="E275" s="23"/>
      <c r="F275" s="23"/>
      <c r="G275" s="23"/>
      <c r="H275" s="21"/>
      <c r="I275" s="23"/>
      <c r="J275" s="23"/>
      <c r="K275" s="23"/>
      <c r="L275" s="45"/>
      <c r="M275" s="23"/>
      <c r="N275" s="48"/>
      <c r="O275" s="48"/>
      <c r="P275" s="28"/>
    </row>
    <row r="276" spans="1:16" s="2" customFormat="1" ht="15" x14ac:dyDescent="0.25">
      <c r="A276" s="61"/>
      <c r="B276" s="20"/>
      <c r="C276" s="21"/>
      <c r="D276" s="22"/>
      <c r="E276" s="23"/>
      <c r="F276" s="23"/>
      <c r="G276" s="23"/>
      <c r="H276" s="21"/>
      <c r="I276" s="23"/>
      <c r="J276" s="23"/>
      <c r="K276" s="23"/>
      <c r="L276" s="45"/>
      <c r="M276" s="23"/>
      <c r="N276" s="48"/>
      <c r="O276" s="48"/>
      <c r="P276" s="28"/>
    </row>
    <row r="277" spans="1:16" s="2" customFormat="1" ht="15" x14ac:dyDescent="0.25">
      <c r="A277" s="61"/>
      <c r="B277" s="20"/>
      <c r="C277" s="21"/>
      <c r="D277" s="22"/>
      <c r="E277" s="23"/>
      <c r="F277" s="23"/>
      <c r="G277" s="23"/>
      <c r="H277" s="21"/>
      <c r="I277" s="23"/>
      <c r="J277" s="23"/>
      <c r="K277" s="23"/>
      <c r="L277" s="45"/>
      <c r="M277" s="23"/>
      <c r="N277" s="48"/>
      <c r="O277" s="48"/>
      <c r="P277" s="28"/>
    </row>
    <row r="278" spans="1:16" s="2" customFormat="1" ht="15" x14ac:dyDescent="0.25">
      <c r="A278" s="61"/>
      <c r="B278" s="20"/>
      <c r="C278" s="21"/>
      <c r="D278" s="22"/>
      <c r="E278" s="23"/>
      <c r="F278" s="23"/>
      <c r="G278" s="23"/>
      <c r="H278" s="21"/>
      <c r="I278" s="23"/>
      <c r="J278" s="23"/>
      <c r="K278" s="23"/>
      <c r="L278" s="45"/>
      <c r="M278" s="23"/>
      <c r="N278" s="48"/>
      <c r="O278" s="48"/>
      <c r="P278" s="28"/>
    </row>
    <row r="279" spans="1:16" s="2" customFormat="1" ht="15" x14ac:dyDescent="0.25">
      <c r="A279" s="61"/>
      <c r="B279" s="20"/>
      <c r="C279" s="21"/>
      <c r="D279" s="22"/>
      <c r="E279" s="23"/>
      <c r="F279" s="23"/>
      <c r="G279" s="23"/>
      <c r="H279" s="21"/>
      <c r="I279" s="23"/>
      <c r="J279" s="23"/>
      <c r="K279" s="23"/>
      <c r="L279" s="45"/>
      <c r="M279" s="23"/>
      <c r="N279" s="48"/>
      <c r="O279" s="48"/>
      <c r="P279" s="28"/>
    </row>
    <row r="280" spans="1:16" s="2" customFormat="1" ht="15" x14ac:dyDescent="0.25">
      <c r="A280" s="61"/>
      <c r="B280" s="20"/>
      <c r="C280" s="21"/>
      <c r="D280" s="22"/>
      <c r="E280" s="23"/>
      <c r="F280" s="23"/>
      <c r="G280" s="23"/>
      <c r="H280" s="21"/>
      <c r="I280" s="23"/>
      <c r="J280" s="23"/>
      <c r="K280" s="23"/>
      <c r="L280" s="45"/>
      <c r="M280" s="23"/>
      <c r="N280" s="48"/>
      <c r="O280" s="48"/>
      <c r="P280" s="28"/>
    </row>
    <row r="281" spans="1:16" s="2" customFormat="1" ht="15" x14ac:dyDescent="0.25">
      <c r="A281" s="61"/>
      <c r="B281" s="20"/>
      <c r="C281" s="21"/>
      <c r="D281" s="22"/>
      <c r="E281" s="23"/>
      <c r="F281" s="23"/>
      <c r="G281" s="23"/>
      <c r="H281" s="21"/>
      <c r="I281" s="23"/>
      <c r="J281" s="23"/>
      <c r="K281" s="23"/>
      <c r="L281" s="45"/>
      <c r="M281" s="23"/>
      <c r="N281" s="48"/>
      <c r="O281" s="48"/>
      <c r="P281" s="28"/>
    </row>
    <row r="282" spans="1:16" s="2" customFormat="1" ht="15" x14ac:dyDescent="0.25">
      <c r="A282" s="61"/>
      <c r="B282" s="20"/>
      <c r="C282" s="21"/>
      <c r="D282" s="22"/>
      <c r="E282" s="23"/>
      <c r="F282" s="23"/>
      <c r="G282" s="23"/>
      <c r="H282" s="21"/>
      <c r="I282" s="23"/>
      <c r="J282" s="23"/>
      <c r="K282" s="23"/>
      <c r="L282" s="45"/>
      <c r="M282" s="23"/>
      <c r="N282" s="48"/>
      <c r="O282" s="48"/>
      <c r="P282" s="28"/>
    </row>
    <row r="283" spans="1:16" s="2" customFormat="1" ht="15" x14ac:dyDescent="0.25">
      <c r="A283" s="61"/>
      <c r="B283" s="20"/>
      <c r="C283" s="21"/>
      <c r="D283" s="22"/>
      <c r="E283" s="23"/>
      <c r="F283" s="23"/>
      <c r="G283" s="23"/>
      <c r="H283" s="21"/>
      <c r="I283" s="23"/>
      <c r="J283" s="23"/>
      <c r="K283" s="23"/>
      <c r="L283" s="45"/>
      <c r="M283" s="23"/>
      <c r="N283" s="48"/>
      <c r="O283" s="48"/>
      <c r="P283" s="28"/>
    </row>
    <row r="284" spans="1:16" s="2" customFormat="1" ht="15" x14ac:dyDescent="0.25">
      <c r="A284" s="61"/>
      <c r="B284" s="20"/>
      <c r="C284" s="21"/>
      <c r="D284" s="22"/>
      <c r="E284" s="23"/>
      <c r="F284" s="23"/>
      <c r="G284" s="23"/>
      <c r="H284" s="21"/>
      <c r="I284" s="23"/>
      <c r="J284" s="23"/>
      <c r="K284" s="23"/>
      <c r="L284" s="45"/>
      <c r="M284" s="23"/>
      <c r="N284" s="48"/>
      <c r="O284" s="48"/>
      <c r="P284" s="28"/>
    </row>
    <row r="285" spans="1:16" s="2" customFormat="1" ht="15" x14ac:dyDescent="0.25">
      <c r="A285" s="61"/>
      <c r="B285" s="20"/>
      <c r="C285" s="21"/>
      <c r="D285" s="22"/>
      <c r="E285" s="23"/>
      <c r="F285" s="23"/>
      <c r="G285" s="23"/>
      <c r="H285" s="21"/>
      <c r="I285" s="23"/>
      <c r="J285" s="23"/>
      <c r="K285" s="23"/>
      <c r="L285" s="45"/>
      <c r="M285" s="23"/>
      <c r="N285" s="48"/>
      <c r="O285" s="48"/>
      <c r="P285" s="28"/>
    </row>
    <row r="286" spans="1:16" s="2" customFormat="1" ht="15" x14ac:dyDescent="0.25">
      <c r="A286" s="61"/>
      <c r="B286" s="20"/>
      <c r="C286" s="21"/>
      <c r="D286" s="22"/>
      <c r="E286" s="23"/>
      <c r="F286" s="23"/>
      <c r="G286" s="23"/>
      <c r="H286" s="21"/>
      <c r="I286" s="23"/>
      <c r="J286" s="23"/>
      <c r="K286" s="23"/>
      <c r="L286" s="45"/>
      <c r="M286" s="23"/>
      <c r="N286" s="48"/>
      <c r="O286" s="48"/>
      <c r="P286" s="28"/>
    </row>
    <row r="287" spans="1:16" s="2" customFormat="1" ht="15" x14ac:dyDescent="0.25">
      <c r="A287" s="61"/>
      <c r="B287" s="20"/>
      <c r="C287" s="21"/>
      <c r="D287" s="22"/>
      <c r="E287" s="23"/>
      <c r="F287" s="23"/>
      <c r="G287" s="23"/>
      <c r="H287" s="21"/>
      <c r="I287" s="23"/>
      <c r="J287" s="23"/>
      <c r="K287" s="23"/>
      <c r="L287" s="45"/>
      <c r="M287" s="23"/>
      <c r="N287" s="48"/>
      <c r="O287" s="48"/>
      <c r="P287" s="28"/>
    </row>
    <row r="288" spans="1:16" s="2" customFormat="1" ht="15" x14ac:dyDescent="0.25">
      <c r="A288" s="61"/>
      <c r="B288" s="20"/>
      <c r="C288" s="21"/>
      <c r="D288" s="22"/>
      <c r="E288" s="23"/>
      <c r="F288" s="23"/>
      <c r="G288" s="23"/>
      <c r="H288" s="21"/>
      <c r="I288" s="23"/>
      <c r="J288" s="23"/>
      <c r="K288" s="23"/>
      <c r="L288" s="45"/>
      <c r="M288" s="23"/>
      <c r="N288" s="48"/>
      <c r="O288" s="48"/>
      <c r="P288" s="28"/>
    </row>
    <row r="289" spans="1:16" s="2" customFormat="1" ht="15" x14ac:dyDescent="0.25">
      <c r="A289" s="61"/>
      <c r="B289" s="20"/>
      <c r="C289" s="21"/>
      <c r="D289" s="22"/>
      <c r="E289" s="23"/>
      <c r="F289" s="23"/>
      <c r="G289" s="23"/>
      <c r="H289" s="21"/>
      <c r="I289" s="23"/>
      <c r="J289" s="23"/>
      <c r="K289" s="23"/>
      <c r="L289" s="45"/>
      <c r="M289" s="23"/>
      <c r="N289" s="48"/>
      <c r="O289" s="48"/>
      <c r="P289" s="28"/>
    </row>
    <row r="290" spans="1:16" s="2" customFormat="1" ht="15" x14ac:dyDescent="0.25">
      <c r="A290" s="61"/>
      <c r="B290" s="20"/>
      <c r="C290" s="21"/>
      <c r="D290" s="22"/>
      <c r="E290" s="23"/>
      <c r="F290" s="23"/>
      <c r="G290" s="23"/>
      <c r="H290" s="21"/>
      <c r="I290" s="23"/>
      <c r="J290" s="23"/>
      <c r="K290" s="23"/>
      <c r="L290" s="45"/>
      <c r="M290" s="23"/>
      <c r="N290" s="48"/>
      <c r="O290" s="48"/>
      <c r="P290" s="28"/>
    </row>
    <row r="291" spans="1:16" s="2" customFormat="1" ht="15" x14ac:dyDescent="0.25">
      <c r="A291" s="61"/>
      <c r="B291" s="20"/>
      <c r="C291" s="21"/>
      <c r="D291" s="22"/>
      <c r="E291" s="23"/>
      <c r="F291" s="23"/>
      <c r="G291" s="23"/>
      <c r="H291" s="21"/>
      <c r="I291" s="23"/>
      <c r="J291" s="23"/>
      <c r="K291" s="23"/>
      <c r="L291" s="45"/>
      <c r="M291" s="23"/>
      <c r="N291" s="48"/>
      <c r="O291" s="48"/>
      <c r="P291" s="28"/>
    </row>
    <row r="292" spans="1:16" s="2" customFormat="1" ht="15" x14ac:dyDescent="0.25">
      <c r="A292" s="61"/>
      <c r="B292" s="20"/>
      <c r="C292" s="21"/>
      <c r="D292" s="22"/>
      <c r="E292" s="23"/>
      <c r="F292" s="23"/>
      <c r="G292" s="23"/>
      <c r="H292" s="21"/>
      <c r="I292" s="23"/>
      <c r="J292" s="23"/>
      <c r="K292" s="23"/>
      <c r="L292" s="45"/>
      <c r="M292" s="23"/>
      <c r="N292" s="48"/>
      <c r="O292" s="48"/>
      <c r="P292" s="28"/>
    </row>
    <row r="293" spans="1:16" s="2" customFormat="1" ht="15" x14ac:dyDescent="0.25">
      <c r="A293" s="61"/>
      <c r="B293" s="20"/>
      <c r="C293" s="21"/>
      <c r="D293" s="22"/>
      <c r="E293" s="23"/>
      <c r="F293" s="23"/>
      <c r="G293" s="23"/>
      <c r="H293" s="21"/>
      <c r="I293" s="23"/>
      <c r="J293" s="23"/>
      <c r="K293" s="23"/>
      <c r="L293" s="45"/>
      <c r="M293" s="23"/>
      <c r="N293" s="48"/>
      <c r="O293" s="48"/>
      <c r="P293" s="28"/>
    </row>
    <row r="294" spans="1:16" s="2" customFormat="1" ht="15" x14ac:dyDescent="0.25">
      <c r="A294" s="61"/>
      <c r="B294" s="20"/>
      <c r="C294" s="21"/>
      <c r="D294" s="22"/>
      <c r="E294" s="23"/>
      <c r="F294" s="23"/>
      <c r="G294" s="23"/>
      <c r="H294" s="21"/>
      <c r="I294" s="23"/>
      <c r="J294" s="23"/>
      <c r="K294" s="23"/>
      <c r="L294" s="45"/>
      <c r="M294" s="23"/>
      <c r="N294" s="48"/>
      <c r="O294" s="48"/>
      <c r="P294" s="28"/>
    </row>
    <row r="295" spans="1:16" s="2" customFormat="1" ht="15" x14ac:dyDescent="0.25">
      <c r="A295" s="61"/>
      <c r="B295" s="20"/>
      <c r="C295" s="21"/>
      <c r="D295" s="22"/>
      <c r="E295" s="23"/>
      <c r="F295" s="23"/>
      <c r="G295" s="23"/>
      <c r="H295" s="21"/>
      <c r="I295" s="23"/>
      <c r="J295" s="23"/>
      <c r="K295" s="23"/>
      <c r="L295" s="45"/>
      <c r="M295" s="23"/>
      <c r="N295" s="48"/>
      <c r="O295" s="48"/>
      <c r="P295" s="28"/>
    </row>
    <row r="296" spans="1:16" s="2" customFormat="1" ht="15" x14ac:dyDescent="0.25">
      <c r="A296" s="61"/>
      <c r="B296" s="20"/>
      <c r="C296" s="21"/>
      <c r="D296" s="22"/>
      <c r="E296" s="23"/>
      <c r="F296" s="23"/>
      <c r="G296" s="23"/>
      <c r="H296" s="21"/>
      <c r="I296" s="23"/>
      <c r="J296" s="23"/>
      <c r="K296" s="23"/>
      <c r="L296" s="45"/>
      <c r="M296" s="23"/>
      <c r="N296" s="48"/>
      <c r="O296" s="48"/>
      <c r="P296" s="28"/>
    </row>
    <row r="297" spans="1:16" s="2" customFormat="1" ht="15" x14ac:dyDescent="0.25">
      <c r="A297" s="61"/>
      <c r="B297" s="20"/>
      <c r="C297" s="21"/>
      <c r="D297" s="22"/>
      <c r="E297" s="23"/>
      <c r="F297" s="23"/>
      <c r="G297" s="23"/>
      <c r="H297" s="21"/>
      <c r="I297" s="23"/>
      <c r="J297" s="23"/>
      <c r="K297" s="23"/>
      <c r="L297" s="45"/>
      <c r="M297" s="23"/>
      <c r="N297" s="48"/>
      <c r="O297" s="48"/>
      <c r="P297" s="28"/>
    </row>
    <row r="298" spans="1:16" s="2" customFormat="1" ht="15" x14ac:dyDescent="0.25">
      <c r="A298" s="61"/>
      <c r="B298" s="20"/>
      <c r="C298" s="21"/>
      <c r="D298" s="22"/>
      <c r="E298" s="23"/>
      <c r="F298" s="23"/>
      <c r="G298" s="23"/>
      <c r="H298" s="21"/>
      <c r="I298" s="23"/>
      <c r="J298" s="23"/>
      <c r="K298" s="23"/>
      <c r="L298" s="45"/>
      <c r="M298" s="23"/>
      <c r="N298" s="48"/>
      <c r="O298" s="48"/>
      <c r="P298" s="28"/>
    </row>
    <row r="299" spans="1:16" s="2" customFormat="1" ht="15" x14ac:dyDescent="0.25">
      <c r="A299" s="61"/>
      <c r="B299" s="20"/>
      <c r="C299" s="21"/>
      <c r="D299" s="22"/>
      <c r="E299" s="23"/>
      <c r="F299" s="23"/>
      <c r="G299" s="23"/>
      <c r="H299" s="21"/>
      <c r="I299" s="23"/>
      <c r="J299" s="23"/>
      <c r="K299" s="23"/>
      <c r="L299" s="45"/>
      <c r="M299" s="23"/>
      <c r="N299" s="48"/>
      <c r="O299" s="48"/>
      <c r="P299" s="28"/>
    </row>
    <row r="300" spans="1:16" s="2" customFormat="1" ht="15" x14ac:dyDescent="0.25">
      <c r="A300" s="61"/>
      <c r="B300" s="20"/>
      <c r="C300" s="21"/>
      <c r="D300" s="22"/>
      <c r="E300" s="23"/>
      <c r="F300" s="23"/>
      <c r="G300" s="23"/>
      <c r="H300" s="21"/>
      <c r="I300" s="23"/>
      <c r="J300" s="23"/>
      <c r="K300" s="23"/>
      <c r="L300" s="45"/>
      <c r="M300" s="23"/>
      <c r="N300" s="48"/>
      <c r="O300" s="48"/>
      <c r="P300" s="28"/>
    </row>
    <row r="301" spans="1:16" s="2" customFormat="1" ht="15" x14ac:dyDescent="0.25">
      <c r="A301" s="61"/>
      <c r="B301" s="20"/>
      <c r="C301" s="21"/>
      <c r="D301" s="22"/>
      <c r="E301" s="23"/>
      <c r="F301" s="23"/>
      <c r="G301" s="23"/>
      <c r="H301" s="21"/>
      <c r="I301" s="23"/>
      <c r="J301" s="23"/>
      <c r="K301" s="23"/>
      <c r="L301" s="45"/>
      <c r="M301" s="23"/>
      <c r="N301" s="48"/>
      <c r="O301" s="48"/>
      <c r="P301" s="28"/>
    </row>
    <row r="302" spans="1:16" s="2" customFormat="1" ht="15" x14ac:dyDescent="0.25">
      <c r="A302" s="61"/>
      <c r="B302" s="20"/>
      <c r="C302" s="21"/>
      <c r="D302" s="22"/>
      <c r="E302" s="23"/>
      <c r="F302" s="23"/>
      <c r="G302" s="23"/>
      <c r="H302" s="21"/>
      <c r="I302" s="23"/>
      <c r="J302" s="23"/>
      <c r="K302" s="23"/>
      <c r="L302" s="45"/>
      <c r="M302" s="23"/>
      <c r="N302" s="48"/>
      <c r="O302" s="48"/>
      <c r="P302" s="28"/>
    </row>
    <row r="303" spans="1:16" s="2" customFormat="1" ht="15" x14ac:dyDescent="0.25">
      <c r="A303" s="61"/>
      <c r="B303" s="20"/>
      <c r="C303" s="21"/>
      <c r="D303" s="22"/>
      <c r="E303" s="23"/>
      <c r="F303" s="23"/>
      <c r="G303" s="23"/>
      <c r="H303" s="21"/>
      <c r="I303" s="23"/>
      <c r="J303" s="23"/>
      <c r="K303" s="23"/>
      <c r="L303" s="45"/>
      <c r="M303" s="23"/>
      <c r="N303" s="48"/>
      <c r="O303" s="48"/>
      <c r="P303" s="28"/>
    </row>
    <row r="304" spans="1:16" s="2" customFormat="1" ht="15" x14ac:dyDescent="0.25">
      <c r="A304" s="61"/>
      <c r="B304" s="20"/>
      <c r="C304" s="21"/>
      <c r="D304" s="22"/>
      <c r="E304" s="23"/>
      <c r="F304" s="23"/>
      <c r="G304" s="23"/>
      <c r="H304" s="21"/>
      <c r="I304" s="23"/>
      <c r="J304" s="23"/>
      <c r="K304" s="23"/>
      <c r="L304" s="45"/>
      <c r="M304" s="23"/>
      <c r="N304" s="48"/>
      <c r="O304" s="48"/>
      <c r="P304" s="28"/>
    </row>
    <row r="305" spans="1:16" s="2" customFormat="1" ht="15" x14ac:dyDescent="0.25">
      <c r="A305" s="61"/>
      <c r="B305" s="20"/>
      <c r="C305" s="21"/>
      <c r="D305" s="22"/>
      <c r="E305" s="23"/>
      <c r="F305" s="23"/>
      <c r="G305" s="23"/>
      <c r="H305" s="21"/>
      <c r="I305" s="23"/>
      <c r="J305" s="23"/>
      <c r="K305" s="23"/>
      <c r="L305" s="45"/>
      <c r="M305" s="23"/>
      <c r="N305" s="48"/>
      <c r="O305" s="48"/>
      <c r="P305" s="28"/>
    </row>
    <row r="306" spans="1:16" s="2" customFormat="1" ht="15" x14ac:dyDescent="0.25">
      <c r="A306" s="61"/>
      <c r="B306" s="20"/>
      <c r="C306" s="21"/>
      <c r="D306" s="22"/>
      <c r="E306" s="23"/>
      <c r="F306" s="23"/>
      <c r="G306" s="23"/>
      <c r="H306" s="21"/>
      <c r="I306" s="23"/>
      <c r="J306" s="23"/>
      <c r="K306" s="23"/>
      <c r="L306" s="45"/>
      <c r="M306" s="23"/>
      <c r="N306" s="48"/>
      <c r="O306" s="48"/>
      <c r="P306" s="28"/>
    </row>
    <row r="307" spans="1:16" s="2" customFormat="1" ht="15" x14ac:dyDescent="0.25">
      <c r="A307" s="61"/>
      <c r="B307" s="20"/>
      <c r="C307" s="21"/>
      <c r="D307" s="22"/>
      <c r="E307" s="23"/>
      <c r="F307" s="23"/>
      <c r="G307" s="23"/>
      <c r="H307" s="21"/>
      <c r="I307" s="23"/>
      <c r="J307" s="23"/>
      <c r="K307" s="23"/>
      <c r="L307" s="45"/>
      <c r="M307" s="23"/>
      <c r="N307" s="48"/>
      <c r="O307" s="48"/>
      <c r="P307" s="28"/>
    </row>
    <row r="308" spans="1:16" s="2" customFormat="1" ht="15" x14ac:dyDescent="0.25">
      <c r="A308" s="61"/>
      <c r="B308" s="20"/>
      <c r="C308" s="21"/>
      <c r="D308" s="22"/>
      <c r="E308" s="23"/>
      <c r="F308" s="23"/>
      <c r="G308" s="23"/>
      <c r="H308" s="21"/>
      <c r="I308" s="23"/>
      <c r="J308" s="23"/>
      <c r="K308" s="23"/>
      <c r="L308" s="45"/>
      <c r="M308" s="23"/>
      <c r="N308" s="48"/>
      <c r="O308" s="48"/>
      <c r="P308" s="28"/>
    </row>
    <row r="309" spans="1:16" s="2" customFormat="1" ht="15" x14ac:dyDescent="0.25">
      <c r="A309" s="61"/>
      <c r="B309" s="20"/>
      <c r="C309" s="21"/>
      <c r="D309" s="22"/>
      <c r="E309" s="23"/>
      <c r="F309" s="23"/>
      <c r="G309" s="23"/>
      <c r="H309" s="21"/>
      <c r="I309" s="23"/>
      <c r="J309" s="23"/>
      <c r="K309" s="23"/>
      <c r="L309" s="45"/>
      <c r="M309" s="23"/>
      <c r="N309" s="48"/>
      <c r="O309" s="48"/>
      <c r="P309" s="28"/>
    </row>
    <row r="310" spans="1:16" s="2" customFormat="1" ht="15" x14ac:dyDescent="0.25">
      <c r="A310" s="61"/>
      <c r="B310" s="20"/>
      <c r="C310" s="21"/>
      <c r="D310" s="22"/>
      <c r="E310" s="23"/>
      <c r="F310" s="23"/>
      <c r="G310" s="23"/>
      <c r="H310" s="21"/>
      <c r="I310" s="23"/>
      <c r="J310" s="23"/>
      <c r="K310" s="23"/>
      <c r="L310" s="45"/>
      <c r="M310" s="23"/>
      <c r="N310" s="48"/>
      <c r="O310" s="48"/>
      <c r="P310" s="28"/>
    </row>
    <row r="311" spans="1:16" s="2" customFormat="1" ht="15" x14ac:dyDescent="0.25">
      <c r="A311" s="61"/>
      <c r="B311" s="20"/>
      <c r="C311" s="21"/>
      <c r="D311" s="22"/>
      <c r="E311" s="23"/>
      <c r="F311" s="23"/>
      <c r="G311" s="23"/>
      <c r="H311" s="21"/>
      <c r="I311" s="23"/>
      <c r="J311" s="23"/>
      <c r="K311" s="23"/>
      <c r="L311" s="45"/>
      <c r="M311" s="23"/>
      <c r="N311" s="48"/>
      <c r="O311" s="48"/>
      <c r="P311" s="28"/>
    </row>
    <row r="312" spans="1:16" s="2" customFormat="1" ht="15" x14ac:dyDescent="0.25">
      <c r="A312" s="61"/>
      <c r="B312" s="20"/>
      <c r="C312" s="21"/>
      <c r="D312" s="22"/>
      <c r="E312" s="23"/>
      <c r="F312" s="23"/>
      <c r="G312" s="23"/>
      <c r="H312" s="21"/>
      <c r="I312" s="23"/>
      <c r="J312" s="23"/>
      <c r="K312" s="23"/>
      <c r="L312" s="45"/>
      <c r="M312" s="23"/>
      <c r="N312" s="48"/>
      <c r="O312" s="48"/>
      <c r="P312" s="28"/>
    </row>
    <row r="313" spans="1:16" s="2" customFormat="1" ht="15" x14ac:dyDescent="0.25">
      <c r="A313" s="61"/>
      <c r="B313" s="20"/>
      <c r="C313" s="21"/>
      <c r="D313" s="22"/>
      <c r="E313" s="23"/>
      <c r="F313" s="23"/>
      <c r="G313" s="23"/>
      <c r="H313" s="21"/>
      <c r="I313" s="23"/>
      <c r="J313" s="23"/>
      <c r="K313" s="23"/>
      <c r="L313" s="45"/>
      <c r="M313" s="23"/>
      <c r="N313" s="48"/>
      <c r="O313" s="48"/>
      <c r="P313" s="28"/>
    </row>
    <row r="314" spans="1:16" s="2" customFormat="1" ht="15" x14ac:dyDescent="0.25">
      <c r="A314" s="61"/>
      <c r="B314" s="20"/>
      <c r="C314" s="21"/>
      <c r="D314" s="22"/>
      <c r="E314" s="23"/>
      <c r="F314" s="23"/>
      <c r="G314" s="23"/>
      <c r="H314" s="21"/>
      <c r="I314" s="23"/>
      <c r="J314" s="23"/>
      <c r="K314" s="23"/>
      <c r="L314" s="45"/>
      <c r="M314" s="23"/>
      <c r="N314" s="48"/>
      <c r="O314" s="48"/>
      <c r="P314" s="28"/>
    </row>
    <row r="315" spans="1:16" s="2" customFormat="1" ht="15" x14ac:dyDescent="0.25">
      <c r="A315" s="61"/>
      <c r="B315" s="20"/>
      <c r="C315" s="21"/>
      <c r="D315" s="22"/>
      <c r="E315" s="23"/>
      <c r="F315" s="23"/>
      <c r="G315" s="23"/>
      <c r="H315" s="21"/>
      <c r="I315" s="23"/>
      <c r="J315" s="23"/>
      <c r="K315" s="23"/>
      <c r="L315" s="45"/>
      <c r="M315" s="23"/>
      <c r="N315" s="48"/>
      <c r="O315" s="48"/>
      <c r="P315" s="28"/>
    </row>
    <row r="316" spans="1:16" s="2" customFormat="1" ht="15" x14ac:dyDescent="0.25">
      <c r="A316" s="61"/>
      <c r="B316" s="20"/>
      <c r="C316" s="21"/>
      <c r="D316" s="22"/>
      <c r="E316" s="23"/>
      <c r="F316" s="23"/>
      <c r="G316" s="23"/>
      <c r="H316" s="21"/>
      <c r="I316" s="23"/>
      <c r="J316" s="23"/>
      <c r="K316" s="23"/>
      <c r="L316" s="45"/>
      <c r="M316" s="23"/>
      <c r="N316" s="48"/>
      <c r="O316" s="48"/>
      <c r="P316" s="28"/>
    </row>
    <row r="317" spans="1:16" s="2" customFormat="1" ht="15" x14ac:dyDescent="0.25">
      <c r="A317" s="61"/>
      <c r="B317" s="20"/>
      <c r="C317" s="21"/>
      <c r="D317" s="22"/>
      <c r="E317" s="23"/>
      <c r="F317" s="23"/>
      <c r="G317" s="23"/>
      <c r="H317" s="21"/>
      <c r="I317" s="23"/>
      <c r="J317" s="23"/>
      <c r="K317" s="23"/>
      <c r="L317" s="45"/>
      <c r="M317" s="23"/>
      <c r="N317" s="48"/>
      <c r="O317" s="48"/>
      <c r="P317" s="28"/>
    </row>
    <row r="318" spans="1:16" s="2" customFormat="1" ht="15" x14ac:dyDescent="0.25">
      <c r="A318" s="61"/>
      <c r="B318" s="20"/>
      <c r="C318" s="21"/>
      <c r="D318" s="22"/>
      <c r="E318" s="23"/>
      <c r="F318" s="23"/>
      <c r="G318" s="23"/>
      <c r="H318" s="21"/>
      <c r="I318" s="23"/>
      <c r="J318" s="23"/>
      <c r="K318" s="23"/>
      <c r="L318" s="45"/>
      <c r="M318" s="23"/>
      <c r="N318" s="48"/>
      <c r="O318" s="48"/>
      <c r="P318" s="28"/>
    </row>
    <row r="319" spans="1:16" s="2" customFormat="1" ht="15" x14ac:dyDescent="0.25">
      <c r="A319" s="61"/>
      <c r="B319" s="20"/>
      <c r="C319" s="21"/>
      <c r="D319" s="22"/>
      <c r="E319" s="23"/>
      <c r="F319" s="23"/>
      <c r="G319" s="23"/>
      <c r="H319" s="21"/>
      <c r="I319" s="23"/>
      <c r="J319" s="23"/>
      <c r="K319" s="23"/>
      <c r="L319" s="45"/>
      <c r="M319" s="23"/>
      <c r="N319" s="48"/>
      <c r="O319" s="48"/>
      <c r="P319" s="28"/>
    </row>
    <row r="320" spans="1:16" s="2" customFormat="1" ht="15" x14ac:dyDescent="0.25">
      <c r="A320" s="61"/>
      <c r="B320" s="20"/>
      <c r="C320" s="21"/>
      <c r="D320" s="22"/>
      <c r="E320" s="23"/>
      <c r="F320" s="23"/>
      <c r="G320" s="23"/>
      <c r="H320" s="21"/>
      <c r="I320" s="23"/>
      <c r="J320" s="23"/>
      <c r="K320" s="23"/>
      <c r="L320" s="45"/>
      <c r="M320" s="23"/>
      <c r="N320" s="48"/>
      <c r="O320" s="48"/>
      <c r="P320" s="28"/>
    </row>
    <row r="321" spans="1:16" s="2" customFormat="1" ht="15" x14ac:dyDescent="0.25">
      <c r="A321" s="61"/>
      <c r="B321" s="20"/>
      <c r="C321" s="21"/>
      <c r="D321" s="22"/>
      <c r="E321" s="23"/>
      <c r="F321" s="23"/>
      <c r="G321" s="23"/>
      <c r="H321" s="21"/>
      <c r="I321" s="23"/>
      <c r="J321" s="23"/>
      <c r="K321" s="23"/>
      <c r="L321" s="45"/>
      <c r="M321" s="23"/>
      <c r="N321" s="48"/>
      <c r="O321" s="48"/>
      <c r="P321" s="28"/>
    </row>
    <row r="322" spans="1:16" s="2" customFormat="1" ht="15" x14ac:dyDescent="0.25">
      <c r="A322" s="61"/>
      <c r="B322" s="20"/>
      <c r="C322" s="21"/>
      <c r="D322" s="22"/>
      <c r="E322" s="23"/>
      <c r="F322" s="23"/>
      <c r="G322" s="23"/>
      <c r="H322" s="21"/>
      <c r="I322" s="23"/>
      <c r="J322" s="23"/>
      <c r="K322" s="23"/>
      <c r="L322" s="45"/>
      <c r="M322" s="23"/>
      <c r="N322" s="48"/>
      <c r="O322" s="48"/>
      <c r="P322" s="28"/>
    </row>
    <row r="323" spans="1:16" s="2" customFormat="1" ht="15" x14ac:dyDescent="0.25">
      <c r="A323" s="61"/>
      <c r="B323" s="20"/>
      <c r="C323" s="21"/>
      <c r="D323" s="22"/>
      <c r="E323" s="23"/>
      <c r="F323" s="23"/>
      <c r="G323" s="23"/>
      <c r="H323" s="21"/>
      <c r="I323" s="23"/>
      <c r="J323" s="23"/>
      <c r="K323" s="23"/>
      <c r="L323" s="45"/>
      <c r="M323" s="23"/>
      <c r="N323" s="48"/>
      <c r="O323" s="48"/>
      <c r="P323" s="28"/>
    </row>
    <row r="324" spans="1:16" s="2" customFormat="1" ht="15" x14ac:dyDescent="0.25">
      <c r="A324" s="61"/>
      <c r="B324" s="20"/>
      <c r="C324" s="21"/>
      <c r="D324" s="22"/>
      <c r="E324" s="23"/>
      <c r="F324" s="23"/>
      <c r="G324" s="23"/>
      <c r="H324" s="21"/>
      <c r="I324" s="23"/>
      <c r="J324" s="23"/>
      <c r="K324" s="23"/>
      <c r="L324" s="45"/>
      <c r="M324" s="23"/>
      <c r="N324" s="48"/>
      <c r="O324" s="48"/>
      <c r="P324" s="28"/>
    </row>
    <row r="325" spans="1:16" s="2" customFormat="1" ht="15" x14ac:dyDescent="0.25">
      <c r="A325" s="61"/>
      <c r="B325" s="20"/>
      <c r="C325" s="21"/>
      <c r="D325" s="22"/>
      <c r="E325" s="23"/>
      <c r="F325" s="23"/>
      <c r="G325" s="23"/>
      <c r="H325" s="21"/>
      <c r="I325" s="23"/>
      <c r="J325" s="23"/>
      <c r="K325" s="23"/>
      <c r="L325" s="45"/>
      <c r="M325" s="23"/>
      <c r="N325" s="48"/>
      <c r="O325" s="48"/>
      <c r="P325" s="28"/>
    </row>
    <row r="326" spans="1:16" s="2" customFormat="1" ht="15" x14ac:dyDescent="0.25">
      <c r="A326" s="61"/>
      <c r="B326" s="20"/>
      <c r="C326" s="21"/>
      <c r="D326" s="22"/>
      <c r="E326" s="23"/>
      <c r="F326" s="23"/>
      <c r="G326" s="23"/>
      <c r="H326" s="21"/>
      <c r="I326" s="23"/>
      <c r="J326" s="23"/>
      <c r="K326" s="23"/>
      <c r="L326" s="45"/>
      <c r="M326" s="23"/>
      <c r="N326" s="48"/>
      <c r="O326" s="48"/>
      <c r="P326" s="28"/>
    </row>
    <row r="327" spans="1:16" s="2" customFormat="1" ht="15" x14ac:dyDescent="0.25">
      <c r="A327" s="61"/>
      <c r="B327" s="20"/>
      <c r="C327" s="21"/>
      <c r="D327" s="22"/>
      <c r="E327" s="23"/>
      <c r="F327" s="23"/>
      <c r="G327" s="23"/>
      <c r="H327" s="21"/>
      <c r="I327" s="23"/>
      <c r="J327" s="23"/>
      <c r="K327" s="23"/>
      <c r="L327" s="45"/>
      <c r="M327" s="23"/>
      <c r="N327" s="48"/>
      <c r="O327" s="48"/>
      <c r="P327" s="28"/>
    </row>
    <row r="328" spans="1:16" s="2" customFormat="1" ht="15" x14ac:dyDescent="0.25">
      <c r="A328" s="61"/>
      <c r="B328" s="20"/>
      <c r="C328" s="21"/>
      <c r="D328" s="22"/>
      <c r="E328" s="23"/>
      <c r="F328" s="23"/>
      <c r="G328" s="23"/>
      <c r="H328" s="21"/>
      <c r="I328" s="23"/>
      <c r="J328" s="23"/>
      <c r="K328" s="23"/>
      <c r="L328" s="45"/>
      <c r="M328" s="23"/>
      <c r="N328" s="48"/>
      <c r="O328" s="48"/>
      <c r="P328" s="28"/>
    </row>
    <row r="329" spans="1:16" s="2" customFormat="1" ht="15" x14ac:dyDescent="0.25">
      <c r="A329" s="61"/>
      <c r="B329" s="20"/>
      <c r="C329" s="21"/>
      <c r="D329" s="22"/>
      <c r="E329" s="23"/>
      <c r="F329" s="23"/>
      <c r="G329" s="23"/>
      <c r="H329" s="21"/>
      <c r="I329" s="23"/>
      <c r="J329" s="23"/>
      <c r="K329" s="23"/>
      <c r="L329" s="45"/>
      <c r="M329" s="23"/>
      <c r="N329" s="48"/>
      <c r="O329" s="48"/>
      <c r="P329" s="28"/>
    </row>
    <row r="330" spans="1:16" s="2" customFormat="1" ht="15" x14ac:dyDescent="0.25">
      <c r="A330" s="61"/>
      <c r="B330" s="20"/>
      <c r="C330" s="21"/>
      <c r="D330" s="22"/>
      <c r="E330" s="23"/>
      <c r="F330" s="23"/>
      <c r="G330" s="23"/>
      <c r="H330" s="21"/>
      <c r="I330" s="23"/>
      <c r="J330" s="23"/>
      <c r="K330" s="23"/>
      <c r="L330" s="45"/>
      <c r="M330" s="23"/>
      <c r="N330" s="48"/>
      <c r="O330" s="48"/>
      <c r="P330" s="28"/>
    </row>
    <row r="331" spans="1:16" s="2" customFormat="1" ht="15" x14ac:dyDescent="0.25">
      <c r="A331" s="61"/>
      <c r="B331" s="20"/>
      <c r="C331" s="21"/>
      <c r="D331" s="22"/>
      <c r="E331" s="23"/>
      <c r="F331" s="23"/>
      <c r="G331" s="23"/>
      <c r="H331" s="21"/>
      <c r="I331" s="23"/>
      <c r="J331" s="23"/>
      <c r="K331" s="23"/>
      <c r="L331" s="45"/>
      <c r="M331" s="23"/>
      <c r="N331" s="48"/>
      <c r="O331" s="48"/>
      <c r="P331" s="28"/>
    </row>
    <row r="332" spans="1:16" s="2" customFormat="1" ht="15" x14ac:dyDescent="0.25">
      <c r="A332" s="61"/>
      <c r="B332" s="20"/>
      <c r="C332" s="21"/>
      <c r="D332" s="22"/>
      <c r="E332" s="23"/>
      <c r="F332" s="23"/>
      <c r="G332" s="23"/>
      <c r="H332" s="21"/>
      <c r="I332" s="23"/>
      <c r="J332" s="23"/>
      <c r="K332" s="23"/>
      <c r="L332" s="45"/>
      <c r="M332" s="23"/>
      <c r="N332" s="48"/>
      <c r="O332" s="48"/>
      <c r="P332" s="28"/>
    </row>
    <row r="333" spans="1:16" s="2" customFormat="1" ht="15" x14ac:dyDescent="0.25">
      <c r="A333" s="61"/>
      <c r="B333" s="20"/>
      <c r="C333" s="21"/>
      <c r="D333" s="22"/>
      <c r="E333" s="23"/>
      <c r="F333" s="23"/>
      <c r="G333" s="23"/>
      <c r="H333" s="21"/>
      <c r="I333" s="23"/>
      <c r="J333" s="23"/>
      <c r="K333" s="23"/>
      <c r="L333" s="45"/>
      <c r="M333" s="23"/>
      <c r="N333" s="48"/>
      <c r="O333" s="48"/>
      <c r="P333" s="28"/>
    </row>
    <row r="334" spans="1:16" s="2" customFormat="1" ht="15" x14ac:dyDescent="0.25">
      <c r="A334" s="61"/>
      <c r="B334" s="20"/>
      <c r="C334" s="21"/>
      <c r="D334" s="22"/>
      <c r="E334" s="23"/>
      <c r="F334" s="23"/>
      <c r="G334" s="23"/>
      <c r="H334" s="21"/>
      <c r="I334" s="23"/>
      <c r="J334" s="23"/>
      <c r="K334" s="23"/>
      <c r="L334" s="45"/>
      <c r="M334" s="23"/>
      <c r="N334" s="48"/>
      <c r="O334" s="48"/>
      <c r="P334" s="28"/>
    </row>
    <row r="335" spans="1:16" s="2" customFormat="1" ht="15" x14ac:dyDescent="0.25">
      <c r="A335" s="61"/>
      <c r="B335" s="20"/>
      <c r="C335" s="21"/>
      <c r="D335" s="22"/>
      <c r="E335" s="23"/>
      <c r="F335" s="23"/>
      <c r="G335" s="23"/>
      <c r="H335" s="21"/>
      <c r="I335" s="23"/>
      <c r="J335" s="23"/>
      <c r="K335" s="23"/>
      <c r="L335" s="45"/>
      <c r="M335" s="23"/>
      <c r="N335" s="48"/>
      <c r="O335" s="48"/>
      <c r="P335" s="28"/>
    </row>
    <row r="336" spans="1:16" s="2" customFormat="1" ht="15" x14ac:dyDescent="0.25">
      <c r="A336" s="61"/>
      <c r="B336" s="20"/>
      <c r="C336" s="21"/>
      <c r="D336" s="22"/>
      <c r="E336" s="23"/>
      <c r="F336" s="23"/>
      <c r="G336" s="23"/>
      <c r="H336" s="21"/>
      <c r="I336" s="23"/>
      <c r="J336" s="23"/>
      <c r="K336" s="23"/>
      <c r="L336" s="45"/>
      <c r="M336" s="23"/>
      <c r="N336" s="48"/>
      <c r="O336" s="48"/>
      <c r="P336" s="28"/>
    </row>
    <row r="337" spans="1:16" s="2" customFormat="1" ht="15" x14ac:dyDescent="0.25">
      <c r="A337" s="61"/>
      <c r="B337" s="20"/>
      <c r="C337" s="21"/>
      <c r="D337" s="22"/>
      <c r="E337" s="23"/>
      <c r="F337" s="23"/>
      <c r="G337" s="23"/>
      <c r="H337" s="21"/>
      <c r="I337" s="23"/>
      <c r="J337" s="23"/>
      <c r="K337" s="23"/>
      <c r="L337" s="45"/>
      <c r="M337" s="23"/>
      <c r="N337" s="48"/>
      <c r="O337" s="48"/>
      <c r="P337" s="28"/>
    </row>
    <row r="338" spans="1:16" s="2" customFormat="1" ht="15" x14ac:dyDescent="0.25">
      <c r="A338" s="61"/>
      <c r="B338" s="20"/>
      <c r="C338" s="21"/>
      <c r="D338" s="22"/>
      <c r="E338" s="23"/>
      <c r="F338" s="23"/>
      <c r="G338" s="23"/>
      <c r="H338" s="21"/>
      <c r="I338" s="23"/>
      <c r="J338" s="23"/>
      <c r="K338" s="23"/>
      <c r="L338" s="45"/>
      <c r="M338" s="23"/>
      <c r="N338" s="48"/>
      <c r="O338" s="48"/>
      <c r="P338" s="28"/>
    </row>
    <row r="339" spans="1:16" s="2" customFormat="1" ht="15" x14ac:dyDescent="0.25">
      <c r="A339" s="61"/>
      <c r="B339" s="20"/>
      <c r="C339" s="21"/>
      <c r="D339" s="22"/>
      <c r="E339" s="23"/>
      <c r="F339" s="23"/>
      <c r="G339" s="23"/>
      <c r="H339" s="21"/>
      <c r="I339" s="23"/>
      <c r="J339" s="23"/>
      <c r="K339" s="23"/>
      <c r="L339" s="45"/>
      <c r="M339" s="23"/>
      <c r="N339" s="48"/>
      <c r="O339" s="48"/>
      <c r="P339" s="28"/>
    </row>
    <row r="340" spans="1:16" s="2" customFormat="1" ht="15" x14ac:dyDescent="0.25">
      <c r="A340" s="61"/>
      <c r="B340" s="20"/>
      <c r="C340" s="21"/>
      <c r="D340" s="22"/>
      <c r="E340" s="23"/>
      <c r="F340" s="23"/>
      <c r="G340" s="23"/>
      <c r="H340" s="21"/>
      <c r="I340" s="23"/>
      <c r="J340" s="23"/>
      <c r="K340" s="23"/>
      <c r="L340" s="45"/>
      <c r="M340" s="23"/>
      <c r="N340" s="48"/>
      <c r="O340" s="48"/>
      <c r="P340" s="28"/>
    </row>
    <row r="341" spans="1:16" s="2" customFormat="1" ht="15" x14ac:dyDescent="0.25">
      <c r="A341" s="61"/>
      <c r="B341" s="20"/>
      <c r="C341" s="21"/>
      <c r="D341" s="22"/>
      <c r="E341" s="23"/>
      <c r="F341" s="23"/>
      <c r="G341" s="23"/>
      <c r="H341" s="21"/>
      <c r="I341" s="23"/>
      <c r="J341" s="23"/>
      <c r="K341" s="23"/>
      <c r="L341" s="45"/>
      <c r="M341" s="23"/>
      <c r="N341" s="48"/>
      <c r="O341" s="48"/>
      <c r="P341" s="28"/>
    </row>
    <row r="342" spans="1:16" s="2" customFormat="1" ht="15" x14ac:dyDescent="0.25">
      <c r="A342" s="61"/>
      <c r="B342" s="20"/>
      <c r="C342" s="21"/>
      <c r="D342" s="22"/>
      <c r="E342" s="23"/>
      <c r="F342" s="23"/>
      <c r="G342" s="23"/>
      <c r="H342" s="21"/>
      <c r="I342" s="23"/>
      <c r="J342" s="23"/>
      <c r="K342" s="23"/>
      <c r="L342" s="45"/>
      <c r="M342" s="23"/>
      <c r="N342" s="48"/>
      <c r="O342" s="48"/>
      <c r="P342" s="28"/>
    </row>
    <row r="343" spans="1:16" s="2" customFormat="1" ht="15" x14ac:dyDescent="0.25">
      <c r="A343" s="61"/>
      <c r="B343" s="20"/>
      <c r="C343" s="21"/>
      <c r="D343" s="22"/>
      <c r="E343" s="23"/>
      <c r="F343" s="23"/>
      <c r="G343" s="23"/>
      <c r="H343" s="21"/>
      <c r="I343" s="23"/>
      <c r="J343" s="23"/>
      <c r="K343" s="23"/>
      <c r="L343" s="45"/>
      <c r="M343" s="23"/>
      <c r="N343" s="48"/>
      <c r="O343" s="48"/>
      <c r="P343" s="28"/>
    </row>
    <row r="344" spans="1:16" s="2" customFormat="1" ht="15" x14ac:dyDescent="0.25">
      <c r="A344" s="61"/>
      <c r="B344" s="20"/>
      <c r="C344" s="21"/>
      <c r="D344" s="22"/>
      <c r="E344" s="23"/>
      <c r="F344" s="23"/>
      <c r="G344" s="23"/>
      <c r="H344" s="21"/>
      <c r="I344" s="23"/>
      <c r="J344" s="23"/>
      <c r="K344" s="23"/>
      <c r="L344" s="45"/>
      <c r="M344" s="23"/>
      <c r="N344" s="48"/>
      <c r="O344" s="48"/>
      <c r="P344" s="28"/>
    </row>
    <row r="345" spans="1:16" s="2" customFormat="1" ht="15" x14ac:dyDescent="0.25">
      <c r="A345" s="61"/>
      <c r="B345" s="20"/>
      <c r="C345" s="21"/>
      <c r="D345" s="22"/>
      <c r="E345" s="23"/>
      <c r="F345" s="23"/>
      <c r="G345" s="23"/>
      <c r="H345" s="21"/>
      <c r="I345" s="23"/>
      <c r="J345" s="23"/>
      <c r="K345" s="23"/>
      <c r="L345" s="45"/>
      <c r="M345" s="23"/>
      <c r="N345" s="48"/>
      <c r="O345" s="48"/>
      <c r="P345" s="28"/>
    </row>
    <row r="346" spans="1:16" s="2" customFormat="1" ht="15" x14ac:dyDescent="0.25">
      <c r="A346" s="61"/>
      <c r="B346" s="20"/>
      <c r="C346" s="21"/>
      <c r="D346" s="22"/>
      <c r="E346" s="23"/>
      <c r="F346" s="23"/>
      <c r="G346" s="23"/>
      <c r="H346" s="21"/>
      <c r="I346" s="23"/>
      <c r="J346" s="23"/>
      <c r="K346" s="23"/>
      <c r="L346" s="45"/>
      <c r="M346" s="23"/>
      <c r="N346" s="48"/>
      <c r="O346" s="48"/>
      <c r="P346" s="28"/>
    </row>
    <row r="347" spans="1:16" s="2" customFormat="1" ht="15" x14ac:dyDescent="0.25">
      <c r="A347" s="61"/>
      <c r="B347" s="20"/>
      <c r="C347" s="21"/>
      <c r="D347" s="22"/>
      <c r="E347" s="23"/>
      <c r="F347" s="23"/>
      <c r="G347" s="23"/>
      <c r="H347" s="21"/>
      <c r="I347" s="23"/>
      <c r="J347" s="23"/>
      <c r="K347" s="23"/>
      <c r="L347" s="45"/>
      <c r="M347" s="23"/>
      <c r="N347" s="48"/>
      <c r="O347" s="48"/>
      <c r="P347" s="28"/>
    </row>
    <row r="348" spans="1:16" s="2" customFormat="1" ht="15" x14ac:dyDescent="0.25">
      <c r="A348" s="61"/>
      <c r="B348" s="20"/>
      <c r="C348" s="21"/>
      <c r="D348" s="22"/>
      <c r="E348" s="23"/>
      <c r="F348" s="23"/>
      <c r="G348" s="23"/>
      <c r="H348" s="21"/>
      <c r="I348" s="23"/>
      <c r="J348" s="23"/>
      <c r="K348" s="23"/>
      <c r="L348" s="45"/>
      <c r="M348" s="23"/>
      <c r="N348" s="48"/>
      <c r="O348" s="48"/>
      <c r="P348" s="28"/>
    </row>
    <row r="349" spans="1:16" s="2" customFormat="1" ht="15" x14ac:dyDescent="0.25">
      <c r="A349" s="61"/>
      <c r="B349" s="20"/>
      <c r="C349" s="21"/>
      <c r="D349" s="22"/>
      <c r="E349" s="23"/>
      <c r="F349" s="23"/>
      <c r="G349" s="23"/>
      <c r="H349" s="21"/>
      <c r="I349" s="23"/>
      <c r="J349" s="23"/>
      <c r="K349" s="23"/>
      <c r="L349" s="45"/>
      <c r="M349" s="23"/>
      <c r="N349" s="48"/>
      <c r="O349" s="48"/>
      <c r="P349" s="28"/>
    </row>
    <row r="350" spans="1:16" s="2" customFormat="1" ht="15" x14ac:dyDescent="0.25">
      <c r="A350" s="61"/>
      <c r="B350" s="20"/>
      <c r="C350" s="21"/>
      <c r="D350" s="22"/>
      <c r="E350" s="23"/>
      <c r="F350" s="23"/>
      <c r="G350" s="23"/>
      <c r="H350" s="21"/>
      <c r="I350" s="23"/>
      <c r="J350" s="23"/>
      <c r="K350" s="23"/>
      <c r="L350" s="45"/>
      <c r="M350" s="23"/>
      <c r="N350" s="48"/>
      <c r="O350" s="48"/>
      <c r="P350" s="28"/>
    </row>
    <row r="351" spans="1:16" s="2" customFormat="1" ht="15" x14ac:dyDescent="0.25">
      <c r="A351" s="61"/>
      <c r="B351" s="20"/>
      <c r="C351" s="21"/>
      <c r="D351" s="22"/>
      <c r="E351" s="23"/>
      <c r="F351" s="23"/>
      <c r="G351" s="23"/>
      <c r="H351" s="21"/>
      <c r="I351" s="23"/>
      <c r="J351" s="23"/>
      <c r="K351" s="23"/>
      <c r="L351" s="45"/>
      <c r="M351" s="23"/>
      <c r="N351" s="48"/>
      <c r="O351" s="48"/>
      <c r="P351" s="28"/>
    </row>
    <row r="352" spans="1:16" s="2" customFormat="1" ht="15" x14ac:dyDescent="0.25">
      <c r="A352" s="61"/>
      <c r="B352" s="20"/>
      <c r="C352" s="21"/>
      <c r="D352" s="22"/>
      <c r="E352" s="23"/>
      <c r="F352" s="23"/>
      <c r="G352" s="23"/>
      <c r="H352" s="21"/>
      <c r="I352" s="23"/>
      <c r="J352" s="23"/>
      <c r="K352" s="23"/>
      <c r="L352" s="45"/>
      <c r="M352" s="23"/>
      <c r="N352" s="48"/>
      <c r="O352" s="48"/>
      <c r="P352" s="28"/>
    </row>
    <row r="353" spans="1:16" s="2" customFormat="1" ht="15" x14ac:dyDescent="0.25">
      <c r="A353" s="61"/>
      <c r="B353" s="20"/>
      <c r="C353" s="21"/>
      <c r="D353" s="22"/>
      <c r="E353" s="23"/>
      <c r="F353" s="23"/>
      <c r="G353" s="23"/>
      <c r="H353" s="21"/>
      <c r="I353" s="23"/>
      <c r="J353" s="23"/>
      <c r="K353" s="23"/>
      <c r="L353" s="45"/>
      <c r="M353" s="23"/>
      <c r="N353" s="48"/>
      <c r="O353" s="48"/>
      <c r="P353" s="28"/>
    </row>
    <row r="354" spans="1:16" s="2" customFormat="1" ht="15" x14ac:dyDescent="0.25">
      <c r="A354" s="61"/>
      <c r="B354" s="20"/>
      <c r="C354" s="21"/>
      <c r="D354" s="22"/>
      <c r="E354" s="23"/>
      <c r="F354" s="23"/>
      <c r="G354" s="23"/>
      <c r="H354" s="21"/>
      <c r="I354" s="23"/>
      <c r="J354" s="23"/>
      <c r="K354" s="23"/>
      <c r="L354" s="45"/>
      <c r="M354" s="23"/>
      <c r="N354" s="48"/>
      <c r="O354" s="48"/>
      <c r="P354" s="28"/>
    </row>
    <row r="355" spans="1:16" s="2" customFormat="1" ht="15" x14ac:dyDescent="0.25">
      <c r="A355" s="61"/>
      <c r="B355" s="20"/>
      <c r="C355" s="21"/>
      <c r="D355" s="22"/>
      <c r="E355" s="23"/>
      <c r="F355" s="23"/>
      <c r="G355" s="23"/>
      <c r="H355" s="21"/>
      <c r="I355" s="23"/>
      <c r="J355" s="23"/>
      <c r="K355" s="23"/>
      <c r="L355" s="45"/>
      <c r="M355" s="23"/>
      <c r="N355" s="48"/>
      <c r="O355" s="48"/>
      <c r="P355" s="28"/>
    </row>
    <row r="356" spans="1:16" s="2" customFormat="1" ht="15" x14ac:dyDescent="0.25">
      <c r="A356" s="61"/>
      <c r="B356" s="20"/>
      <c r="C356" s="21"/>
      <c r="D356" s="22"/>
      <c r="E356" s="23"/>
      <c r="F356" s="23"/>
      <c r="G356" s="23"/>
      <c r="H356" s="21"/>
      <c r="I356" s="23"/>
      <c r="J356" s="23"/>
      <c r="K356" s="23"/>
      <c r="L356" s="45"/>
      <c r="M356" s="23"/>
      <c r="N356" s="48"/>
      <c r="O356" s="48"/>
      <c r="P356" s="28"/>
    </row>
    <row r="357" spans="1:16" s="2" customFormat="1" ht="15" x14ac:dyDescent="0.25">
      <c r="A357" s="61"/>
      <c r="B357" s="20"/>
      <c r="C357" s="21"/>
      <c r="D357" s="22"/>
      <c r="E357" s="23"/>
      <c r="F357" s="23"/>
      <c r="G357" s="23"/>
      <c r="H357" s="21"/>
      <c r="I357" s="23"/>
      <c r="J357" s="23"/>
      <c r="K357" s="23"/>
      <c r="L357" s="45"/>
      <c r="M357" s="23"/>
      <c r="N357" s="48"/>
      <c r="O357" s="48"/>
      <c r="P357" s="28"/>
    </row>
    <row r="358" spans="1:16" s="2" customFormat="1" ht="15" x14ac:dyDescent="0.25">
      <c r="A358" s="61"/>
      <c r="B358" s="20"/>
      <c r="C358" s="21"/>
      <c r="D358" s="22"/>
      <c r="E358" s="23"/>
      <c r="F358" s="23"/>
      <c r="G358" s="23"/>
      <c r="H358" s="21"/>
      <c r="I358" s="23"/>
      <c r="J358" s="23"/>
      <c r="K358" s="23"/>
      <c r="L358" s="45"/>
      <c r="M358" s="23"/>
      <c r="N358" s="48"/>
      <c r="O358" s="48"/>
      <c r="P358" s="28"/>
    </row>
    <row r="359" spans="1:16" s="2" customFormat="1" ht="15" x14ac:dyDescent="0.25">
      <c r="A359" s="61"/>
      <c r="B359" s="20"/>
      <c r="C359" s="21"/>
      <c r="D359" s="22"/>
      <c r="E359" s="23"/>
      <c r="F359" s="23"/>
      <c r="G359" s="23"/>
      <c r="H359" s="21"/>
      <c r="I359" s="23"/>
      <c r="J359" s="23"/>
      <c r="K359" s="23"/>
      <c r="L359" s="45"/>
      <c r="M359" s="23"/>
      <c r="N359" s="48"/>
      <c r="O359" s="48"/>
      <c r="P359" s="28"/>
    </row>
    <row r="360" spans="1:16" s="2" customFormat="1" ht="15" x14ac:dyDescent="0.25">
      <c r="A360" s="61"/>
      <c r="B360" s="20"/>
      <c r="C360" s="21"/>
      <c r="D360" s="22"/>
      <c r="E360" s="23"/>
      <c r="F360" s="23"/>
      <c r="G360" s="23"/>
      <c r="H360" s="21"/>
      <c r="I360" s="23"/>
      <c r="J360" s="23"/>
      <c r="K360" s="23"/>
      <c r="L360" s="45"/>
      <c r="M360" s="23"/>
      <c r="N360" s="48"/>
      <c r="O360" s="48"/>
      <c r="P360" s="28"/>
    </row>
    <row r="361" spans="1:16" s="2" customFormat="1" ht="15" x14ac:dyDescent="0.25">
      <c r="A361" s="61"/>
      <c r="B361" s="20"/>
      <c r="C361" s="21"/>
      <c r="D361" s="22"/>
      <c r="E361" s="23"/>
      <c r="F361" s="23"/>
      <c r="G361" s="23"/>
      <c r="H361" s="21"/>
      <c r="I361" s="23"/>
      <c r="J361" s="23"/>
      <c r="K361" s="23"/>
      <c r="L361" s="45"/>
      <c r="M361" s="23"/>
      <c r="N361" s="48"/>
      <c r="O361" s="48"/>
      <c r="P361" s="28"/>
    </row>
    <row r="362" spans="1:16" s="2" customFormat="1" ht="15" x14ac:dyDescent="0.25">
      <c r="A362" s="61"/>
      <c r="B362" s="20"/>
      <c r="C362" s="21"/>
      <c r="D362" s="22"/>
      <c r="E362" s="23"/>
      <c r="F362" s="23"/>
      <c r="G362" s="23"/>
      <c r="H362" s="21"/>
      <c r="I362" s="23"/>
      <c r="J362" s="23"/>
      <c r="K362" s="23"/>
      <c r="L362" s="45"/>
      <c r="M362" s="23"/>
      <c r="N362" s="48"/>
      <c r="O362" s="48"/>
      <c r="P362" s="28"/>
    </row>
    <row r="363" spans="1:16" s="2" customFormat="1" ht="15" x14ac:dyDescent="0.25">
      <c r="A363" s="61"/>
      <c r="B363" s="20"/>
      <c r="C363" s="21"/>
      <c r="D363" s="22"/>
      <c r="E363" s="23"/>
      <c r="F363" s="23"/>
      <c r="G363" s="23"/>
      <c r="H363" s="21"/>
      <c r="I363" s="23"/>
      <c r="J363" s="23"/>
      <c r="K363" s="23"/>
      <c r="L363" s="45"/>
      <c r="M363" s="23"/>
      <c r="N363" s="48"/>
      <c r="O363" s="48"/>
      <c r="P363" s="28"/>
    </row>
    <row r="364" spans="1:16" s="2" customFormat="1" ht="15" x14ac:dyDescent="0.25">
      <c r="A364" s="61"/>
      <c r="B364" s="20"/>
      <c r="C364" s="21"/>
      <c r="D364" s="22"/>
      <c r="E364" s="23"/>
      <c r="F364" s="23"/>
      <c r="G364" s="23"/>
      <c r="H364" s="21"/>
      <c r="I364" s="23"/>
      <c r="J364" s="23"/>
      <c r="K364" s="23"/>
      <c r="L364" s="45"/>
      <c r="M364" s="23"/>
      <c r="N364" s="48"/>
      <c r="O364" s="48"/>
      <c r="P364" s="28"/>
    </row>
    <row r="365" spans="1:16" s="2" customFormat="1" ht="15" x14ac:dyDescent="0.25">
      <c r="A365" s="61"/>
      <c r="B365" s="20"/>
      <c r="C365" s="21"/>
      <c r="D365" s="22"/>
      <c r="E365" s="23"/>
      <c r="F365" s="23"/>
      <c r="G365" s="23"/>
      <c r="H365" s="21"/>
      <c r="I365" s="23"/>
      <c r="J365" s="23"/>
      <c r="K365" s="23"/>
      <c r="L365" s="45"/>
      <c r="M365" s="23"/>
      <c r="N365" s="48"/>
      <c r="O365" s="48"/>
      <c r="P365" s="28"/>
    </row>
    <row r="366" spans="1:16" s="2" customFormat="1" ht="15" x14ac:dyDescent="0.25">
      <c r="A366" s="61"/>
      <c r="B366" s="20"/>
      <c r="C366" s="21"/>
      <c r="D366" s="22"/>
      <c r="E366" s="23"/>
      <c r="F366" s="23"/>
      <c r="G366" s="23"/>
      <c r="H366" s="21"/>
      <c r="I366" s="23"/>
      <c r="J366" s="23"/>
      <c r="K366" s="23"/>
      <c r="L366" s="45"/>
      <c r="M366" s="23"/>
      <c r="N366" s="48"/>
      <c r="O366" s="48"/>
      <c r="P366" s="28"/>
    </row>
    <row r="367" spans="1:16" s="2" customFormat="1" ht="15" x14ac:dyDescent="0.25">
      <c r="A367" s="61"/>
      <c r="B367" s="20"/>
      <c r="C367" s="21"/>
      <c r="D367" s="22"/>
      <c r="E367" s="23"/>
      <c r="F367" s="23"/>
      <c r="G367" s="23"/>
      <c r="H367" s="21"/>
      <c r="I367" s="23"/>
      <c r="J367" s="23"/>
      <c r="K367" s="23"/>
      <c r="L367" s="45"/>
      <c r="M367" s="23"/>
      <c r="N367" s="48"/>
      <c r="O367" s="48"/>
      <c r="P367" s="28"/>
    </row>
    <row r="368" spans="1:16" s="2" customFormat="1" ht="15" x14ac:dyDescent="0.25">
      <c r="A368" s="61"/>
      <c r="B368" s="20"/>
      <c r="C368" s="21"/>
      <c r="D368" s="22"/>
      <c r="E368" s="23"/>
      <c r="F368" s="23"/>
      <c r="G368" s="23"/>
      <c r="H368" s="21"/>
      <c r="I368" s="23"/>
      <c r="J368" s="23"/>
      <c r="K368" s="23"/>
      <c r="L368" s="45"/>
      <c r="M368" s="23"/>
      <c r="N368" s="48"/>
      <c r="O368" s="48"/>
      <c r="P368" s="28"/>
    </row>
    <row r="369" spans="1:16" s="2" customFormat="1" ht="15" x14ac:dyDescent="0.25">
      <c r="A369" s="61"/>
      <c r="B369" s="20"/>
      <c r="C369" s="21"/>
      <c r="D369" s="22"/>
      <c r="E369" s="23"/>
      <c r="F369" s="23"/>
      <c r="G369" s="23"/>
      <c r="H369" s="21"/>
      <c r="I369" s="23"/>
      <c r="J369" s="23"/>
      <c r="K369" s="23"/>
      <c r="L369" s="45"/>
      <c r="M369" s="23"/>
      <c r="N369" s="48"/>
      <c r="O369" s="48"/>
      <c r="P369" s="28"/>
    </row>
    <row r="370" spans="1:16" s="2" customFormat="1" ht="15" x14ac:dyDescent="0.25">
      <c r="A370" s="61"/>
      <c r="B370" s="20"/>
      <c r="C370" s="21"/>
      <c r="D370" s="22"/>
      <c r="E370" s="23"/>
      <c r="F370" s="23"/>
      <c r="G370" s="23"/>
      <c r="H370" s="21"/>
      <c r="I370" s="23"/>
      <c r="J370" s="23"/>
      <c r="K370" s="23"/>
      <c r="L370" s="45"/>
      <c r="M370" s="23"/>
      <c r="N370" s="48"/>
      <c r="O370" s="48"/>
      <c r="P370" s="28"/>
    </row>
    <row r="371" spans="1:16" s="2" customFormat="1" ht="15" x14ac:dyDescent="0.25">
      <c r="A371" s="61"/>
      <c r="B371" s="20"/>
      <c r="C371" s="21"/>
      <c r="D371" s="22"/>
      <c r="E371" s="23"/>
      <c r="F371" s="23"/>
      <c r="G371" s="23"/>
      <c r="H371" s="21"/>
      <c r="I371" s="23"/>
      <c r="J371" s="23"/>
      <c r="K371" s="23"/>
      <c r="L371" s="45"/>
      <c r="M371" s="23"/>
      <c r="N371" s="48"/>
      <c r="O371" s="48"/>
      <c r="P371" s="28"/>
    </row>
    <row r="372" spans="1:16" s="2" customFormat="1" ht="15" x14ac:dyDescent="0.25">
      <c r="A372" s="61"/>
      <c r="B372" s="20"/>
      <c r="C372" s="21"/>
      <c r="D372" s="22"/>
      <c r="E372" s="23"/>
      <c r="F372" s="23"/>
      <c r="G372" s="23"/>
      <c r="H372" s="21"/>
      <c r="I372" s="23"/>
      <c r="J372" s="23"/>
      <c r="K372" s="23"/>
      <c r="L372" s="45"/>
      <c r="M372" s="23"/>
      <c r="N372" s="48"/>
      <c r="O372" s="48"/>
      <c r="P372" s="28"/>
    </row>
    <row r="373" spans="1:16" s="2" customFormat="1" ht="15" x14ac:dyDescent="0.25">
      <c r="A373" s="61"/>
      <c r="B373" s="20"/>
      <c r="C373" s="21"/>
      <c r="D373" s="22"/>
      <c r="E373" s="23"/>
      <c r="F373" s="23"/>
      <c r="G373" s="23"/>
      <c r="H373" s="21"/>
      <c r="I373" s="23"/>
      <c r="J373" s="23"/>
      <c r="K373" s="23"/>
      <c r="L373" s="45"/>
      <c r="M373" s="23"/>
      <c r="N373" s="48"/>
      <c r="O373" s="48"/>
      <c r="P373" s="28"/>
    </row>
    <row r="374" spans="1:16" s="2" customFormat="1" ht="15" x14ac:dyDescent="0.25">
      <c r="A374" s="61"/>
      <c r="B374" s="20"/>
      <c r="C374" s="21"/>
      <c r="D374" s="22"/>
      <c r="E374" s="23"/>
      <c r="F374" s="23"/>
      <c r="G374" s="23"/>
      <c r="H374" s="21"/>
      <c r="I374" s="23"/>
      <c r="J374" s="23"/>
      <c r="K374" s="23"/>
      <c r="L374" s="45"/>
      <c r="M374" s="23"/>
      <c r="N374" s="48"/>
      <c r="O374" s="48"/>
      <c r="P374" s="28"/>
    </row>
    <row r="375" spans="1:16" s="2" customFormat="1" ht="15" x14ac:dyDescent="0.25">
      <c r="A375" s="61"/>
      <c r="B375" s="20"/>
      <c r="C375" s="21"/>
      <c r="D375" s="22"/>
      <c r="E375" s="23"/>
      <c r="F375" s="23"/>
      <c r="G375" s="23"/>
      <c r="H375" s="21"/>
      <c r="I375" s="23"/>
      <c r="J375" s="23"/>
      <c r="K375" s="23"/>
      <c r="L375" s="45"/>
      <c r="M375" s="23"/>
      <c r="N375" s="48"/>
      <c r="O375" s="48"/>
      <c r="P375" s="28"/>
    </row>
    <row r="376" spans="1:16" s="2" customFormat="1" ht="15" x14ac:dyDescent="0.25">
      <c r="A376" s="61"/>
      <c r="B376" s="20"/>
      <c r="C376" s="21"/>
      <c r="D376" s="22"/>
      <c r="E376" s="23"/>
      <c r="F376" s="23"/>
      <c r="G376" s="23"/>
      <c r="H376" s="21"/>
      <c r="I376" s="23"/>
      <c r="J376" s="23"/>
      <c r="K376" s="23"/>
      <c r="L376" s="45"/>
      <c r="M376" s="23"/>
      <c r="N376" s="48"/>
      <c r="O376" s="48"/>
      <c r="P376" s="28"/>
    </row>
    <row r="377" spans="1:16" s="2" customFormat="1" ht="15" x14ac:dyDescent="0.25">
      <c r="A377" s="61"/>
      <c r="B377" s="20"/>
      <c r="C377" s="21"/>
      <c r="D377" s="22"/>
      <c r="E377" s="23"/>
      <c r="F377" s="23"/>
      <c r="G377" s="23"/>
      <c r="H377" s="21"/>
      <c r="I377" s="23"/>
      <c r="J377" s="23"/>
      <c r="K377" s="23"/>
      <c r="L377" s="45"/>
      <c r="M377" s="23"/>
      <c r="N377" s="48"/>
      <c r="O377" s="48"/>
      <c r="P377" s="28"/>
    </row>
    <row r="378" spans="1:16" s="2" customFormat="1" ht="15" x14ac:dyDescent="0.25">
      <c r="A378" s="61"/>
      <c r="B378" s="20"/>
      <c r="C378" s="21"/>
      <c r="D378" s="22"/>
      <c r="E378" s="23"/>
      <c r="F378" s="23"/>
      <c r="G378" s="23"/>
      <c r="H378" s="21"/>
      <c r="I378" s="23"/>
      <c r="J378" s="23"/>
      <c r="K378" s="23"/>
      <c r="L378" s="45"/>
      <c r="M378" s="23"/>
      <c r="N378" s="48"/>
      <c r="O378" s="48"/>
      <c r="P378" s="28"/>
    </row>
    <row r="379" spans="1:16" s="2" customFormat="1" ht="15" x14ac:dyDescent="0.25">
      <c r="A379" s="61"/>
      <c r="B379" s="20"/>
      <c r="C379" s="21"/>
      <c r="D379" s="22"/>
      <c r="E379" s="23"/>
      <c r="F379" s="23"/>
      <c r="G379" s="23"/>
      <c r="H379" s="21"/>
      <c r="I379" s="23"/>
      <c r="J379" s="23"/>
      <c r="K379" s="23"/>
      <c r="L379" s="45"/>
      <c r="M379" s="23"/>
      <c r="N379" s="48"/>
      <c r="O379" s="48"/>
      <c r="P379" s="28"/>
    </row>
    <row r="380" spans="1:16" s="2" customFormat="1" ht="15" x14ac:dyDescent="0.25">
      <c r="A380" s="61"/>
      <c r="B380" s="20"/>
      <c r="C380" s="21"/>
      <c r="D380" s="22"/>
      <c r="E380" s="23"/>
      <c r="F380" s="23"/>
      <c r="G380" s="23"/>
      <c r="H380" s="21"/>
      <c r="I380" s="23"/>
      <c r="J380" s="23"/>
      <c r="K380" s="23"/>
      <c r="L380" s="45"/>
      <c r="M380" s="23"/>
      <c r="N380" s="48"/>
      <c r="O380" s="48"/>
      <c r="P380" s="28"/>
    </row>
    <row r="381" spans="1:16" s="2" customFormat="1" ht="15" x14ac:dyDescent="0.25">
      <c r="A381" s="61"/>
      <c r="B381" s="20"/>
      <c r="C381" s="21"/>
      <c r="D381" s="22"/>
      <c r="E381" s="23"/>
      <c r="F381" s="23"/>
      <c r="G381" s="23"/>
      <c r="H381" s="21"/>
      <c r="I381" s="23"/>
      <c r="J381" s="23"/>
      <c r="K381" s="23"/>
      <c r="L381" s="45"/>
      <c r="M381" s="23"/>
      <c r="N381" s="48"/>
      <c r="O381" s="48"/>
      <c r="P381" s="28"/>
    </row>
    <row r="382" spans="1:16" s="2" customFormat="1" ht="15" x14ac:dyDescent="0.25">
      <c r="A382" s="61"/>
      <c r="B382" s="20"/>
      <c r="C382" s="21"/>
      <c r="D382" s="22"/>
      <c r="E382" s="23"/>
      <c r="F382" s="23"/>
      <c r="G382" s="23"/>
      <c r="H382" s="21"/>
      <c r="I382" s="23"/>
      <c r="J382" s="23"/>
      <c r="K382" s="23"/>
      <c r="L382" s="45"/>
      <c r="M382" s="23"/>
      <c r="N382" s="48"/>
      <c r="O382" s="48"/>
      <c r="P382" s="28"/>
    </row>
    <row r="383" spans="1:16" s="2" customFormat="1" ht="15" x14ac:dyDescent="0.25">
      <c r="A383" s="61"/>
      <c r="B383" s="20"/>
      <c r="C383" s="21"/>
      <c r="D383" s="22"/>
      <c r="E383" s="23"/>
      <c r="F383" s="23"/>
      <c r="G383" s="23"/>
      <c r="H383" s="21"/>
      <c r="I383" s="23"/>
      <c r="J383" s="23"/>
      <c r="K383" s="23"/>
      <c r="L383" s="45"/>
      <c r="M383" s="23"/>
      <c r="N383" s="48"/>
      <c r="O383" s="48"/>
      <c r="P383" s="28"/>
    </row>
    <row r="384" spans="1:16" s="2" customFormat="1" ht="15" x14ac:dyDescent="0.25">
      <c r="A384" s="61"/>
      <c r="B384" s="20"/>
      <c r="C384" s="21"/>
      <c r="D384" s="22"/>
      <c r="E384" s="23"/>
      <c r="F384" s="23"/>
      <c r="G384" s="23"/>
      <c r="H384" s="21"/>
      <c r="I384" s="23"/>
      <c r="J384" s="23"/>
      <c r="K384" s="23"/>
      <c r="L384" s="45"/>
      <c r="M384" s="23"/>
      <c r="N384" s="48"/>
      <c r="O384" s="48"/>
      <c r="P384" s="28"/>
    </row>
    <row r="385" spans="1:16" s="2" customFormat="1" ht="15" x14ac:dyDescent="0.25">
      <c r="A385" s="61"/>
      <c r="B385" s="20"/>
      <c r="C385" s="21"/>
      <c r="D385" s="22"/>
      <c r="E385" s="23"/>
      <c r="F385" s="23"/>
      <c r="G385" s="23"/>
      <c r="H385" s="21"/>
      <c r="I385" s="23"/>
      <c r="J385" s="23"/>
      <c r="K385" s="23"/>
      <c r="L385" s="45"/>
      <c r="M385" s="23"/>
      <c r="N385" s="48"/>
      <c r="O385" s="48"/>
      <c r="P385" s="28"/>
    </row>
    <row r="386" spans="1:16" s="2" customFormat="1" ht="15" x14ac:dyDescent="0.25">
      <c r="A386" s="61"/>
      <c r="B386" s="20"/>
      <c r="C386" s="21"/>
      <c r="D386" s="22"/>
      <c r="E386" s="23"/>
      <c r="F386" s="23"/>
      <c r="G386" s="23"/>
      <c r="H386" s="21"/>
      <c r="I386" s="23"/>
      <c r="J386" s="23"/>
      <c r="K386" s="23"/>
      <c r="L386" s="45"/>
      <c r="M386" s="23"/>
      <c r="N386" s="48"/>
      <c r="O386" s="48"/>
      <c r="P386" s="28"/>
    </row>
    <row r="387" spans="1:16" s="2" customFormat="1" ht="15" x14ac:dyDescent="0.25">
      <c r="A387" s="61"/>
      <c r="B387" s="20"/>
      <c r="C387" s="21"/>
      <c r="D387" s="22"/>
      <c r="E387" s="23"/>
      <c r="F387" s="23"/>
      <c r="G387" s="23"/>
      <c r="H387" s="21"/>
      <c r="I387" s="23"/>
      <c r="J387" s="23"/>
      <c r="K387" s="23"/>
      <c r="L387" s="45"/>
      <c r="M387" s="23"/>
      <c r="N387" s="48"/>
      <c r="O387" s="48"/>
      <c r="P387" s="28"/>
    </row>
    <row r="388" spans="1:16" s="2" customFormat="1" ht="15" x14ac:dyDescent="0.25">
      <c r="A388" s="61"/>
      <c r="B388" s="20"/>
      <c r="C388" s="21"/>
      <c r="D388" s="22"/>
      <c r="E388" s="23"/>
      <c r="F388" s="23"/>
      <c r="G388" s="23"/>
      <c r="H388" s="21"/>
      <c r="I388" s="23"/>
      <c r="J388" s="23"/>
      <c r="K388" s="23"/>
      <c r="L388" s="45"/>
      <c r="M388" s="23"/>
      <c r="N388" s="48"/>
      <c r="O388" s="48"/>
      <c r="P388" s="28"/>
    </row>
    <row r="389" spans="1:16" s="2" customFormat="1" ht="15" x14ac:dyDescent="0.25">
      <c r="A389" s="61"/>
      <c r="B389" s="20"/>
      <c r="C389" s="21"/>
      <c r="D389" s="21"/>
      <c r="E389" s="23"/>
      <c r="F389" s="47"/>
      <c r="G389" s="23"/>
      <c r="H389" s="21"/>
      <c r="I389" s="23"/>
      <c r="J389" s="23"/>
      <c r="K389" s="47"/>
      <c r="L389" s="45"/>
      <c r="M389" s="23"/>
      <c r="N389" s="48"/>
      <c r="O389" s="48"/>
      <c r="P389" s="28"/>
    </row>
    <row r="390" spans="1:16" s="2" customFormat="1" ht="15" x14ac:dyDescent="0.25">
      <c r="A390" s="61"/>
      <c r="B390" s="20"/>
      <c r="C390" s="21"/>
      <c r="D390" s="21"/>
      <c r="E390" s="23"/>
      <c r="F390" s="47"/>
      <c r="G390" s="23"/>
      <c r="H390" s="21"/>
      <c r="I390" s="23"/>
      <c r="J390" s="23"/>
      <c r="K390" s="47"/>
      <c r="L390" s="45"/>
      <c r="M390" s="23"/>
      <c r="N390" s="48"/>
      <c r="O390" s="48"/>
      <c r="P390" s="28"/>
    </row>
    <row r="391" spans="1:16" s="2" customFormat="1" ht="15" x14ac:dyDescent="0.25">
      <c r="A391" s="61"/>
      <c r="B391" s="20"/>
      <c r="C391" s="21"/>
      <c r="D391" s="21"/>
      <c r="E391" s="23"/>
      <c r="F391" s="47"/>
      <c r="G391" s="23"/>
      <c r="H391" s="21"/>
      <c r="I391" s="23"/>
      <c r="J391" s="23"/>
      <c r="K391" s="47"/>
      <c r="L391" s="45"/>
      <c r="M391" s="23"/>
      <c r="N391" s="48"/>
      <c r="O391" s="48"/>
      <c r="P391" s="28"/>
    </row>
    <row r="392" spans="1:16" s="2" customFormat="1" ht="15" x14ac:dyDescent="0.25">
      <c r="A392" s="61"/>
      <c r="B392" s="20"/>
      <c r="C392" s="21"/>
      <c r="D392" s="21"/>
      <c r="E392" s="23"/>
      <c r="F392" s="47"/>
      <c r="G392" s="23"/>
      <c r="H392" s="21"/>
      <c r="I392" s="23"/>
      <c r="J392" s="23"/>
      <c r="K392" s="47"/>
      <c r="L392" s="45"/>
      <c r="M392" s="23"/>
      <c r="N392" s="48"/>
      <c r="O392" s="48"/>
      <c r="P392" s="28"/>
    </row>
    <row r="393" spans="1:16" s="2" customFormat="1" ht="15" x14ac:dyDescent="0.25">
      <c r="A393" s="61"/>
      <c r="B393" s="20"/>
      <c r="C393" s="21"/>
      <c r="D393" s="21"/>
      <c r="E393" s="23"/>
      <c r="F393" s="47"/>
      <c r="G393" s="23"/>
      <c r="H393" s="21"/>
      <c r="I393" s="23"/>
      <c r="J393" s="23"/>
      <c r="K393" s="47"/>
      <c r="L393" s="45"/>
      <c r="M393" s="23"/>
      <c r="N393" s="48"/>
      <c r="O393" s="48"/>
      <c r="P393" s="28"/>
    </row>
    <row r="394" spans="1:16" s="2" customFormat="1" ht="15" x14ac:dyDescent="0.25">
      <c r="A394" s="61"/>
      <c r="B394" s="20"/>
      <c r="C394" s="21"/>
      <c r="D394" s="21"/>
      <c r="E394" s="23"/>
      <c r="F394" s="47"/>
      <c r="G394" s="23"/>
      <c r="H394" s="21"/>
      <c r="I394" s="23"/>
      <c r="J394" s="23"/>
      <c r="K394" s="47"/>
      <c r="L394" s="45"/>
      <c r="M394" s="23"/>
      <c r="N394" s="48"/>
      <c r="O394" s="48"/>
      <c r="P394" s="28"/>
    </row>
    <row r="395" spans="1:16" s="2" customFormat="1" ht="15" x14ac:dyDescent="0.25">
      <c r="A395" s="61"/>
      <c r="B395" s="20"/>
      <c r="C395" s="21"/>
      <c r="D395" s="21"/>
      <c r="E395" s="23"/>
      <c r="F395" s="47"/>
      <c r="G395" s="23"/>
      <c r="H395" s="21"/>
      <c r="I395" s="23"/>
      <c r="J395" s="23"/>
      <c r="K395" s="47"/>
      <c r="L395" s="45"/>
      <c r="M395" s="23"/>
      <c r="N395" s="48"/>
      <c r="O395" s="48"/>
      <c r="P395" s="28"/>
    </row>
    <row r="396" spans="1:16" s="2" customFormat="1" ht="15" x14ac:dyDescent="0.25">
      <c r="A396" s="61"/>
      <c r="B396" s="20"/>
      <c r="C396" s="21"/>
      <c r="D396" s="21"/>
      <c r="E396" s="23"/>
      <c r="F396" s="47"/>
      <c r="G396" s="23"/>
      <c r="H396" s="21"/>
      <c r="I396" s="23"/>
      <c r="J396" s="23"/>
      <c r="K396" s="47"/>
      <c r="L396" s="45"/>
      <c r="M396" s="23"/>
      <c r="N396" s="48"/>
      <c r="O396" s="48"/>
      <c r="P396" s="28"/>
    </row>
    <row r="397" spans="1:16" s="2" customFormat="1" ht="15" x14ac:dyDescent="0.25">
      <c r="A397" s="61"/>
      <c r="B397" s="20"/>
      <c r="C397" s="21"/>
      <c r="D397" s="21"/>
      <c r="E397" s="23"/>
      <c r="F397" s="47"/>
      <c r="G397" s="23"/>
      <c r="H397" s="21"/>
      <c r="I397" s="23"/>
      <c r="J397" s="23"/>
      <c r="K397" s="47"/>
      <c r="L397" s="45"/>
      <c r="M397" s="23"/>
      <c r="N397" s="48"/>
      <c r="O397" s="48"/>
      <c r="P397" s="28"/>
    </row>
    <row r="398" spans="1:16" s="2" customFormat="1" ht="15" x14ac:dyDescent="0.25">
      <c r="A398" s="61"/>
      <c r="B398" s="20"/>
      <c r="C398" s="21"/>
      <c r="D398" s="21"/>
      <c r="E398" s="23"/>
      <c r="F398" s="47"/>
      <c r="G398" s="23"/>
      <c r="H398" s="21"/>
      <c r="I398" s="23"/>
      <c r="J398" s="23"/>
      <c r="K398" s="47"/>
      <c r="L398" s="45"/>
      <c r="M398" s="23"/>
      <c r="N398" s="48"/>
      <c r="O398" s="48"/>
      <c r="P398" s="28"/>
    </row>
    <row r="399" spans="1:16" s="2" customFormat="1" ht="15" x14ac:dyDescent="0.25">
      <c r="A399" s="61"/>
      <c r="B399" s="20"/>
      <c r="C399" s="21"/>
      <c r="D399" s="21"/>
      <c r="E399" s="23"/>
      <c r="F399" s="47"/>
      <c r="G399" s="23"/>
      <c r="H399" s="21"/>
      <c r="I399" s="23"/>
      <c r="J399" s="23"/>
      <c r="K399" s="47"/>
      <c r="L399" s="45"/>
      <c r="M399" s="23"/>
      <c r="N399" s="48"/>
      <c r="O399" s="48"/>
      <c r="P399" s="28"/>
    </row>
    <row r="400" spans="1:16" s="2" customFormat="1" ht="15" x14ac:dyDescent="0.25">
      <c r="A400" s="61"/>
      <c r="B400" s="20"/>
      <c r="C400" s="21"/>
      <c r="D400" s="21"/>
      <c r="E400" s="23"/>
      <c r="F400" s="47"/>
      <c r="G400" s="23"/>
      <c r="H400" s="21"/>
      <c r="I400" s="23"/>
      <c r="J400" s="23"/>
      <c r="K400" s="47"/>
      <c r="L400" s="45"/>
      <c r="M400" s="23"/>
      <c r="N400" s="48"/>
      <c r="O400" s="48"/>
      <c r="P400" s="28"/>
    </row>
    <row r="401" spans="1:16" s="2" customFormat="1" ht="15" x14ac:dyDescent="0.25">
      <c r="A401" s="61"/>
      <c r="B401" s="20"/>
      <c r="C401" s="21"/>
      <c r="D401" s="21"/>
      <c r="E401" s="23"/>
      <c r="F401" s="47"/>
      <c r="G401" s="23"/>
      <c r="H401" s="21"/>
      <c r="I401" s="23"/>
      <c r="J401" s="23"/>
      <c r="K401" s="47"/>
      <c r="L401" s="45"/>
      <c r="M401" s="23"/>
      <c r="N401" s="48"/>
      <c r="O401" s="48"/>
      <c r="P401" s="28"/>
    </row>
    <row r="402" spans="1:16" s="2" customFormat="1" ht="15" x14ac:dyDescent="0.25">
      <c r="A402" s="61"/>
      <c r="B402" s="20"/>
      <c r="C402" s="21"/>
      <c r="D402" s="21"/>
      <c r="E402" s="23"/>
      <c r="F402" s="47"/>
      <c r="G402" s="23"/>
      <c r="H402" s="21"/>
      <c r="I402" s="23"/>
      <c r="J402" s="23"/>
      <c r="K402" s="47"/>
      <c r="L402" s="45"/>
      <c r="M402" s="23"/>
      <c r="N402" s="48"/>
      <c r="O402" s="48"/>
      <c r="P402" s="28"/>
    </row>
    <row r="403" spans="1:16" s="2" customFormat="1" ht="15" x14ac:dyDescent="0.25">
      <c r="A403" s="61"/>
      <c r="B403" s="20"/>
      <c r="C403" s="21"/>
      <c r="D403" s="21"/>
      <c r="E403" s="23"/>
      <c r="F403" s="47"/>
      <c r="G403" s="23"/>
      <c r="H403" s="21"/>
      <c r="I403" s="23"/>
      <c r="J403" s="23"/>
      <c r="K403" s="47"/>
      <c r="L403" s="45"/>
      <c r="M403" s="23"/>
      <c r="N403" s="48"/>
      <c r="O403" s="48"/>
      <c r="P403" s="28"/>
    </row>
    <row r="404" spans="1:16" s="2" customFormat="1" ht="15" x14ac:dyDescent="0.25">
      <c r="A404" s="61"/>
      <c r="B404" s="20"/>
      <c r="C404" s="21"/>
      <c r="D404" s="21"/>
      <c r="E404" s="23"/>
      <c r="F404" s="47"/>
      <c r="G404" s="23"/>
      <c r="H404" s="21"/>
      <c r="I404" s="23"/>
      <c r="J404" s="23"/>
      <c r="K404" s="47"/>
      <c r="L404" s="45"/>
      <c r="M404" s="23"/>
      <c r="N404" s="48"/>
      <c r="O404" s="48"/>
      <c r="P404" s="28"/>
    </row>
    <row r="405" spans="1:16" s="2" customFormat="1" ht="15" x14ac:dyDescent="0.25">
      <c r="A405" s="61"/>
      <c r="B405" s="20"/>
      <c r="C405" s="21"/>
      <c r="D405" s="21"/>
      <c r="E405" s="23"/>
      <c r="F405" s="47"/>
      <c r="G405" s="23"/>
      <c r="H405" s="21"/>
      <c r="I405" s="23"/>
      <c r="J405" s="23"/>
      <c r="K405" s="47"/>
      <c r="L405" s="45"/>
      <c r="M405" s="23"/>
      <c r="N405" s="48"/>
      <c r="O405" s="48"/>
      <c r="P405" s="28"/>
    </row>
    <row r="406" spans="1:16" s="2" customFormat="1" ht="15" x14ac:dyDescent="0.25">
      <c r="A406" s="61"/>
      <c r="B406" s="20"/>
      <c r="C406" s="21"/>
      <c r="D406" s="21"/>
      <c r="E406" s="23"/>
      <c r="F406" s="47"/>
      <c r="G406" s="23"/>
      <c r="H406" s="21"/>
      <c r="I406" s="23"/>
      <c r="J406" s="23"/>
      <c r="K406" s="47"/>
      <c r="L406" s="45"/>
      <c r="M406" s="23"/>
      <c r="N406" s="48"/>
      <c r="O406" s="48"/>
      <c r="P406" s="28"/>
    </row>
    <row r="407" spans="1:16" s="2" customFormat="1" ht="15" x14ac:dyDescent="0.25">
      <c r="A407" s="61"/>
      <c r="B407" s="20"/>
      <c r="C407" s="21"/>
      <c r="D407" s="21"/>
      <c r="E407" s="23"/>
      <c r="F407" s="47"/>
      <c r="G407" s="23"/>
      <c r="H407" s="21"/>
      <c r="I407" s="23"/>
      <c r="J407" s="23"/>
      <c r="K407" s="47"/>
      <c r="L407" s="45"/>
      <c r="M407" s="23"/>
      <c r="N407" s="48"/>
      <c r="O407" s="48"/>
      <c r="P407" s="28"/>
    </row>
    <row r="408" spans="1:16" s="2" customFormat="1" ht="15" x14ac:dyDescent="0.25">
      <c r="A408" s="61"/>
      <c r="B408" s="20"/>
      <c r="C408" s="21"/>
      <c r="D408" s="21"/>
      <c r="E408" s="23"/>
      <c r="F408" s="47"/>
      <c r="G408" s="23"/>
      <c r="H408" s="21"/>
      <c r="I408" s="23"/>
      <c r="J408" s="23"/>
      <c r="K408" s="47"/>
      <c r="L408" s="45"/>
      <c r="M408" s="23"/>
      <c r="N408" s="48"/>
      <c r="O408" s="48"/>
      <c r="P408" s="28"/>
    </row>
    <row r="409" spans="1:16" s="2" customFormat="1" ht="15" x14ac:dyDescent="0.25">
      <c r="A409" s="61"/>
      <c r="B409" s="20"/>
      <c r="C409" s="21"/>
      <c r="D409" s="21"/>
      <c r="E409" s="23"/>
      <c r="F409" s="47"/>
      <c r="G409" s="23"/>
      <c r="H409" s="21"/>
      <c r="I409" s="23"/>
      <c r="J409" s="23"/>
      <c r="K409" s="47"/>
      <c r="L409" s="45"/>
      <c r="M409" s="23"/>
      <c r="N409" s="48"/>
      <c r="O409" s="48"/>
      <c r="P409" s="28"/>
    </row>
    <row r="410" spans="1:16" s="2" customFormat="1" ht="15" x14ac:dyDescent="0.25">
      <c r="A410" s="61"/>
      <c r="B410" s="20"/>
      <c r="C410" s="21"/>
      <c r="D410" s="21"/>
      <c r="E410" s="23"/>
      <c r="F410" s="47"/>
      <c r="G410" s="23"/>
      <c r="H410" s="21"/>
      <c r="I410" s="23"/>
      <c r="J410" s="23"/>
      <c r="K410" s="47"/>
      <c r="L410" s="45"/>
      <c r="M410" s="23"/>
      <c r="N410" s="48"/>
      <c r="O410" s="48"/>
      <c r="P410" s="28"/>
    </row>
    <row r="411" spans="1:16" s="2" customFormat="1" ht="15" x14ac:dyDescent="0.25">
      <c r="A411" s="61"/>
      <c r="B411" s="20"/>
      <c r="C411" s="21"/>
      <c r="D411" s="21"/>
      <c r="E411" s="23"/>
      <c r="F411" s="47"/>
      <c r="G411" s="23"/>
      <c r="H411" s="21"/>
      <c r="I411" s="23"/>
      <c r="J411" s="23"/>
      <c r="K411" s="47"/>
      <c r="L411" s="45"/>
      <c r="M411" s="23"/>
      <c r="N411" s="48"/>
      <c r="O411" s="48"/>
      <c r="P411" s="28"/>
    </row>
    <row r="412" spans="1:16" s="2" customFormat="1" ht="15" x14ac:dyDescent="0.25">
      <c r="A412" s="61"/>
      <c r="B412" s="20"/>
      <c r="C412" s="21"/>
      <c r="D412" s="21"/>
      <c r="E412" s="23"/>
      <c r="F412" s="47"/>
      <c r="G412" s="23"/>
      <c r="H412" s="21"/>
      <c r="I412" s="23"/>
      <c r="J412" s="23"/>
      <c r="K412" s="47"/>
      <c r="L412" s="45"/>
      <c r="M412" s="23"/>
      <c r="N412" s="48"/>
      <c r="O412" s="48"/>
      <c r="P412" s="28"/>
    </row>
    <row r="413" spans="1:16" s="2" customFormat="1" ht="15" x14ac:dyDescent="0.25">
      <c r="A413" s="61"/>
      <c r="B413" s="20"/>
      <c r="C413" s="21"/>
      <c r="D413" s="21"/>
      <c r="E413" s="23"/>
      <c r="F413" s="47"/>
      <c r="G413" s="23"/>
      <c r="H413" s="21"/>
      <c r="I413" s="23"/>
      <c r="J413" s="23"/>
      <c r="K413" s="47"/>
      <c r="L413" s="45"/>
      <c r="M413" s="23"/>
      <c r="N413" s="48"/>
      <c r="O413" s="48"/>
      <c r="P413" s="28"/>
    </row>
    <row r="414" spans="1:16" s="2" customFormat="1" ht="15" x14ac:dyDescent="0.25">
      <c r="A414" s="61"/>
      <c r="B414" s="20"/>
      <c r="C414" s="21"/>
      <c r="D414" s="21"/>
      <c r="E414" s="23"/>
      <c r="F414" s="47"/>
      <c r="G414" s="23"/>
      <c r="H414" s="21"/>
      <c r="I414" s="23"/>
      <c r="J414" s="23"/>
      <c r="K414" s="47"/>
      <c r="L414" s="45"/>
      <c r="M414" s="23"/>
      <c r="N414" s="48"/>
      <c r="O414" s="48"/>
      <c r="P414" s="28"/>
    </row>
    <row r="415" spans="1:16" s="2" customFormat="1" ht="15" x14ac:dyDescent="0.25">
      <c r="A415" s="61"/>
      <c r="B415" s="20"/>
      <c r="C415" s="21"/>
      <c r="D415" s="21"/>
      <c r="E415" s="23"/>
      <c r="F415" s="47"/>
      <c r="G415" s="23"/>
      <c r="H415" s="21"/>
      <c r="I415" s="23"/>
      <c r="J415" s="23"/>
      <c r="K415" s="47"/>
      <c r="L415" s="45"/>
      <c r="M415" s="23"/>
      <c r="N415" s="48"/>
      <c r="O415" s="48"/>
      <c r="P415" s="28"/>
    </row>
    <row r="416" spans="1:16" s="2" customFormat="1" ht="15" x14ac:dyDescent="0.25">
      <c r="A416" s="61"/>
      <c r="B416" s="20"/>
      <c r="C416" s="21"/>
      <c r="D416" s="21"/>
      <c r="E416" s="23"/>
      <c r="F416" s="47"/>
      <c r="G416" s="23"/>
      <c r="H416" s="21"/>
      <c r="I416" s="23"/>
      <c r="J416" s="23"/>
      <c r="K416" s="47"/>
      <c r="L416" s="45"/>
      <c r="M416" s="23"/>
      <c r="N416" s="48"/>
      <c r="O416" s="48"/>
      <c r="P416" s="28"/>
    </row>
    <row r="417" spans="1:16" s="2" customFormat="1" ht="15" x14ac:dyDescent="0.25">
      <c r="A417" s="61"/>
      <c r="B417" s="20"/>
      <c r="C417" s="21"/>
      <c r="D417" s="21"/>
      <c r="E417" s="23"/>
      <c r="F417" s="47"/>
      <c r="G417" s="23"/>
      <c r="H417" s="21"/>
      <c r="I417" s="23"/>
      <c r="J417" s="23"/>
      <c r="K417" s="47"/>
      <c r="L417" s="45"/>
      <c r="M417" s="23"/>
      <c r="N417" s="48"/>
      <c r="O417" s="48"/>
      <c r="P417" s="28"/>
    </row>
    <row r="418" spans="1:16" s="2" customFormat="1" ht="15" x14ac:dyDescent="0.25">
      <c r="A418" s="61"/>
      <c r="B418" s="20"/>
      <c r="C418" s="21"/>
      <c r="D418" s="21"/>
      <c r="E418" s="23"/>
      <c r="F418" s="47"/>
      <c r="G418" s="23"/>
      <c r="H418" s="21"/>
      <c r="I418" s="23"/>
      <c r="J418" s="23"/>
      <c r="K418" s="47"/>
      <c r="L418" s="45"/>
      <c r="M418" s="23"/>
      <c r="N418" s="48"/>
      <c r="O418" s="48"/>
      <c r="P418" s="28"/>
    </row>
    <row r="419" spans="1:16" s="2" customFormat="1" ht="15" x14ac:dyDescent="0.25">
      <c r="A419" s="61"/>
      <c r="B419" s="20"/>
      <c r="C419" s="21"/>
      <c r="D419" s="21"/>
      <c r="E419" s="23"/>
      <c r="F419" s="47"/>
      <c r="G419" s="23"/>
      <c r="H419" s="21"/>
      <c r="I419" s="23"/>
      <c r="J419" s="23"/>
      <c r="K419" s="47"/>
      <c r="L419" s="45"/>
      <c r="M419" s="23"/>
      <c r="N419" s="48"/>
      <c r="O419" s="48"/>
      <c r="P419" s="28"/>
    </row>
    <row r="420" spans="1:16" s="2" customFormat="1" ht="15" x14ac:dyDescent="0.25">
      <c r="A420" s="61"/>
      <c r="B420" s="20"/>
      <c r="C420" s="21"/>
      <c r="D420" s="21"/>
      <c r="E420" s="23"/>
      <c r="F420" s="47"/>
      <c r="G420" s="23"/>
      <c r="H420" s="21"/>
      <c r="I420" s="23"/>
      <c r="J420" s="23"/>
      <c r="K420" s="47"/>
      <c r="L420" s="45"/>
      <c r="M420" s="23"/>
      <c r="N420" s="48"/>
      <c r="O420" s="48"/>
      <c r="P420" s="28"/>
    </row>
    <row r="421" spans="1:16" s="2" customFormat="1" ht="15" x14ac:dyDescent="0.25">
      <c r="A421" s="61"/>
      <c r="B421" s="20"/>
      <c r="C421" s="21"/>
      <c r="D421" s="21"/>
      <c r="E421" s="23"/>
      <c r="F421" s="47"/>
      <c r="G421" s="23"/>
      <c r="H421" s="21"/>
      <c r="I421" s="23"/>
      <c r="J421" s="23"/>
      <c r="K421" s="47"/>
      <c r="L421" s="45"/>
      <c r="M421" s="23"/>
      <c r="N421" s="48"/>
      <c r="O421" s="48"/>
      <c r="P421" s="28"/>
    </row>
    <row r="422" spans="1:16" s="2" customFormat="1" ht="15" x14ac:dyDescent="0.25">
      <c r="A422" s="61"/>
      <c r="B422" s="20"/>
      <c r="C422" s="21"/>
      <c r="D422" s="21"/>
      <c r="E422" s="23"/>
      <c r="F422" s="47"/>
      <c r="G422" s="23"/>
      <c r="H422" s="21"/>
      <c r="I422" s="23"/>
      <c r="J422" s="23"/>
      <c r="K422" s="47"/>
      <c r="L422" s="45"/>
      <c r="M422" s="23"/>
      <c r="N422" s="48"/>
      <c r="O422" s="48"/>
      <c r="P422" s="28"/>
    </row>
    <row r="423" spans="1:16" s="2" customFormat="1" ht="15" x14ac:dyDescent="0.25">
      <c r="A423" s="61"/>
      <c r="B423" s="20"/>
      <c r="C423" s="21"/>
      <c r="D423" s="21"/>
      <c r="E423" s="23"/>
      <c r="F423" s="47"/>
      <c r="G423" s="23"/>
      <c r="H423" s="21"/>
      <c r="I423" s="23"/>
      <c r="J423" s="23"/>
      <c r="K423" s="47"/>
      <c r="L423" s="45"/>
      <c r="M423" s="23"/>
      <c r="N423" s="48"/>
      <c r="O423" s="48"/>
      <c r="P423" s="28"/>
    </row>
    <row r="424" spans="1:16" s="2" customFormat="1" ht="15" x14ac:dyDescent="0.25">
      <c r="A424" s="61"/>
      <c r="B424" s="20"/>
      <c r="C424" s="21"/>
      <c r="D424" s="21"/>
      <c r="E424" s="23"/>
      <c r="F424" s="47"/>
      <c r="G424" s="23"/>
      <c r="H424" s="21"/>
      <c r="I424" s="23"/>
      <c r="J424" s="23"/>
      <c r="K424" s="47"/>
      <c r="L424" s="45"/>
      <c r="M424" s="23"/>
      <c r="N424" s="48"/>
      <c r="O424" s="48"/>
      <c r="P424" s="28"/>
    </row>
    <row r="425" spans="1:16" s="2" customFormat="1" ht="15" x14ac:dyDescent="0.25">
      <c r="A425" s="61"/>
      <c r="B425" s="20"/>
      <c r="C425" s="21"/>
      <c r="D425" s="21"/>
      <c r="E425" s="23"/>
      <c r="F425" s="47"/>
      <c r="G425" s="23"/>
      <c r="H425" s="21"/>
      <c r="I425" s="23"/>
      <c r="J425" s="23"/>
      <c r="K425" s="47"/>
      <c r="L425" s="45"/>
      <c r="M425" s="23"/>
      <c r="N425" s="48"/>
      <c r="O425" s="48"/>
      <c r="P425" s="28"/>
    </row>
    <row r="426" spans="1:16" s="2" customFormat="1" ht="15" x14ac:dyDescent="0.25">
      <c r="A426" s="61"/>
      <c r="B426" s="20"/>
      <c r="C426" s="21"/>
      <c r="D426" s="21"/>
      <c r="E426" s="23"/>
      <c r="F426" s="47"/>
      <c r="G426" s="23"/>
      <c r="H426" s="21"/>
      <c r="I426" s="23"/>
      <c r="J426" s="23"/>
      <c r="K426" s="47"/>
      <c r="L426" s="45"/>
      <c r="M426" s="23"/>
      <c r="N426" s="48"/>
      <c r="O426" s="48"/>
      <c r="P426" s="28"/>
    </row>
    <row r="427" spans="1:16" s="2" customFormat="1" ht="15" x14ac:dyDescent="0.25">
      <c r="A427" s="61"/>
      <c r="B427" s="20"/>
      <c r="C427" s="21"/>
      <c r="D427" s="21"/>
      <c r="E427" s="23"/>
      <c r="F427" s="47"/>
      <c r="G427" s="23"/>
      <c r="H427" s="21"/>
      <c r="I427" s="23"/>
      <c r="J427" s="23"/>
      <c r="K427" s="47"/>
      <c r="L427" s="45"/>
      <c r="M427" s="23"/>
      <c r="N427" s="48"/>
      <c r="O427" s="48"/>
      <c r="P427" s="28"/>
    </row>
    <row r="428" spans="1:16" s="2" customFormat="1" ht="15" x14ac:dyDescent="0.25">
      <c r="A428" s="61"/>
      <c r="B428" s="20"/>
      <c r="C428" s="21"/>
      <c r="D428" s="21"/>
      <c r="E428" s="23"/>
      <c r="F428" s="47"/>
      <c r="G428" s="23"/>
      <c r="H428" s="21"/>
      <c r="I428" s="23"/>
      <c r="J428" s="23"/>
      <c r="K428" s="47"/>
      <c r="L428" s="45"/>
      <c r="M428" s="23"/>
      <c r="N428" s="48"/>
      <c r="O428" s="48"/>
      <c r="P428" s="28"/>
    </row>
    <row r="429" spans="1:16" s="2" customFormat="1" ht="15" x14ac:dyDescent="0.25">
      <c r="A429" s="61"/>
      <c r="B429" s="20"/>
      <c r="C429" s="21"/>
      <c r="D429" s="21"/>
      <c r="E429" s="23"/>
      <c r="F429" s="47"/>
      <c r="G429" s="23"/>
      <c r="H429" s="21"/>
      <c r="I429" s="23"/>
      <c r="J429" s="23"/>
      <c r="K429" s="47"/>
      <c r="L429" s="45"/>
      <c r="M429" s="23"/>
      <c r="N429" s="48"/>
      <c r="O429" s="48"/>
      <c r="P429" s="28"/>
    </row>
    <row r="430" spans="1:16" s="2" customFormat="1" ht="15" x14ac:dyDescent="0.25">
      <c r="A430" s="61"/>
      <c r="B430" s="20"/>
      <c r="C430" s="21"/>
      <c r="D430" s="21"/>
      <c r="E430" s="23"/>
      <c r="F430" s="47"/>
      <c r="G430" s="23"/>
      <c r="H430" s="21"/>
      <c r="I430" s="23"/>
      <c r="J430" s="23"/>
      <c r="K430" s="47"/>
      <c r="L430" s="45"/>
      <c r="M430" s="23"/>
      <c r="N430" s="48"/>
      <c r="O430" s="48"/>
      <c r="P430" s="28"/>
    </row>
    <row r="431" spans="1:16" s="2" customFormat="1" ht="15" x14ac:dyDescent="0.25">
      <c r="A431" s="61"/>
      <c r="B431" s="20"/>
      <c r="C431" s="21"/>
      <c r="D431" s="21"/>
      <c r="E431" s="23"/>
      <c r="F431" s="47"/>
      <c r="G431" s="23"/>
      <c r="H431" s="21"/>
      <c r="I431" s="23"/>
      <c r="J431" s="23"/>
      <c r="K431" s="47"/>
      <c r="L431" s="45"/>
      <c r="M431" s="23"/>
      <c r="N431" s="48"/>
      <c r="O431" s="48"/>
      <c r="P431" s="28"/>
    </row>
    <row r="432" spans="1:16" s="2" customFormat="1" ht="15" x14ac:dyDescent="0.25">
      <c r="A432" s="62"/>
      <c r="B432" s="3"/>
      <c r="C432" s="4"/>
      <c r="D432" s="5"/>
      <c r="E432" s="6"/>
      <c r="F432" s="6"/>
      <c r="G432" s="6"/>
      <c r="H432" s="4"/>
      <c r="I432" s="6"/>
      <c r="J432" s="6"/>
      <c r="K432" s="6"/>
      <c r="L432" s="46"/>
      <c r="M432" s="6"/>
      <c r="N432" s="48"/>
      <c r="O432" s="48"/>
      <c r="P432" s="28"/>
    </row>
    <row r="433" spans="1:16" s="2" customFormat="1" ht="15" x14ac:dyDescent="0.25">
      <c r="A433" s="62"/>
      <c r="B433" s="3"/>
      <c r="C433" s="4"/>
      <c r="D433" s="5"/>
      <c r="E433" s="6"/>
      <c r="F433" s="6"/>
      <c r="G433" s="6"/>
      <c r="H433" s="4"/>
      <c r="I433" s="6"/>
      <c r="J433" s="6"/>
      <c r="K433" s="6"/>
      <c r="L433" s="46"/>
      <c r="M433" s="6"/>
      <c r="N433" s="48"/>
      <c r="O433" s="48"/>
      <c r="P433" s="28"/>
    </row>
    <row r="434" spans="1:16" s="2" customFormat="1" ht="15" x14ac:dyDescent="0.25">
      <c r="A434" s="62"/>
      <c r="B434" s="3"/>
      <c r="C434" s="4"/>
      <c r="D434" s="5"/>
      <c r="E434" s="6"/>
      <c r="F434" s="6"/>
      <c r="G434" s="6"/>
      <c r="H434" s="4"/>
      <c r="I434" s="6"/>
      <c r="J434" s="6"/>
      <c r="K434" s="6"/>
      <c r="L434" s="46"/>
      <c r="M434" s="6"/>
      <c r="N434" s="48"/>
      <c r="O434" s="48"/>
      <c r="P434" s="28"/>
    </row>
    <row r="435" spans="1:16" s="2" customFormat="1" ht="15" x14ac:dyDescent="0.25">
      <c r="A435" s="62"/>
      <c r="B435" s="3"/>
      <c r="C435" s="4"/>
      <c r="D435" s="5"/>
      <c r="E435" s="6"/>
      <c r="F435" s="6"/>
      <c r="G435" s="6"/>
      <c r="H435" s="4"/>
      <c r="I435" s="6"/>
      <c r="J435" s="6"/>
      <c r="K435" s="6"/>
      <c r="L435" s="46"/>
      <c r="M435" s="6"/>
      <c r="N435" s="48"/>
      <c r="O435" s="48"/>
      <c r="P435" s="28"/>
    </row>
    <row r="436" spans="1:16" s="2" customFormat="1" ht="15" x14ac:dyDescent="0.25">
      <c r="A436" s="62"/>
      <c r="B436" s="3"/>
      <c r="C436" s="4"/>
      <c r="D436" s="5"/>
      <c r="E436" s="6"/>
      <c r="F436" s="6"/>
      <c r="G436" s="6"/>
      <c r="H436" s="4"/>
      <c r="I436" s="6"/>
      <c r="J436" s="6"/>
      <c r="K436" s="6"/>
      <c r="L436" s="46"/>
      <c r="M436" s="6"/>
      <c r="N436" s="48"/>
      <c r="O436" s="48"/>
      <c r="P436" s="28"/>
    </row>
    <row r="437" spans="1:16" s="2" customFormat="1" ht="15" x14ac:dyDescent="0.25">
      <c r="A437" s="62"/>
      <c r="B437" s="3"/>
      <c r="C437" s="4"/>
      <c r="D437" s="5"/>
      <c r="E437" s="6"/>
      <c r="F437" s="6"/>
      <c r="G437" s="6"/>
      <c r="H437" s="4"/>
      <c r="I437" s="6"/>
      <c r="J437" s="6"/>
      <c r="K437" s="6"/>
      <c r="L437" s="46"/>
      <c r="M437" s="6"/>
      <c r="N437" s="48"/>
      <c r="O437" s="48"/>
      <c r="P437" s="28"/>
    </row>
    <row r="438" spans="1:16" s="2" customFormat="1" ht="15" x14ac:dyDescent="0.25">
      <c r="A438" s="62"/>
      <c r="B438" s="3"/>
      <c r="C438" s="4"/>
      <c r="D438" s="5"/>
      <c r="E438" s="6"/>
      <c r="F438" s="6"/>
      <c r="G438" s="6"/>
      <c r="H438" s="4"/>
      <c r="I438" s="6"/>
      <c r="J438" s="6"/>
      <c r="K438" s="6"/>
      <c r="L438" s="46"/>
      <c r="M438" s="6"/>
      <c r="N438" s="48"/>
      <c r="O438" s="48"/>
      <c r="P438" s="28"/>
    </row>
    <row r="439" spans="1:16" s="2" customFormat="1" ht="15" x14ac:dyDescent="0.25">
      <c r="A439" s="62"/>
      <c r="B439" s="3"/>
      <c r="C439" s="4"/>
      <c r="D439" s="5"/>
      <c r="E439" s="6"/>
      <c r="F439" s="6"/>
      <c r="G439" s="6"/>
      <c r="H439" s="4"/>
      <c r="I439" s="6"/>
      <c r="J439" s="6"/>
      <c r="K439" s="6"/>
      <c r="L439" s="46"/>
      <c r="M439" s="6"/>
      <c r="N439" s="48"/>
      <c r="O439" s="48"/>
      <c r="P439" s="28"/>
    </row>
    <row r="440" spans="1:16" s="2" customFormat="1" ht="15" x14ac:dyDescent="0.25">
      <c r="A440" s="62"/>
      <c r="B440" s="3"/>
      <c r="C440" s="4"/>
      <c r="D440" s="5"/>
      <c r="E440" s="6"/>
      <c r="F440" s="6"/>
      <c r="G440" s="6"/>
      <c r="H440" s="4"/>
      <c r="I440" s="6"/>
      <c r="J440" s="6"/>
      <c r="K440" s="6"/>
      <c r="L440" s="46"/>
      <c r="M440" s="6"/>
      <c r="N440" s="48"/>
      <c r="O440" s="48"/>
      <c r="P440" s="28"/>
    </row>
    <row r="441" spans="1:16" s="2" customFormat="1" ht="15" x14ac:dyDescent="0.25">
      <c r="A441" s="62"/>
      <c r="B441" s="3"/>
      <c r="C441" s="4"/>
      <c r="D441" s="5"/>
      <c r="E441" s="6"/>
      <c r="F441" s="6"/>
      <c r="G441" s="6"/>
      <c r="H441" s="4"/>
      <c r="I441" s="6"/>
      <c r="J441" s="6"/>
      <c r="K441" s="6"/>
      <c r="L441" s="46"/>
      <c r="M441" s="6"/>
      <c r="N441" s="48"/>
      <c r="O441" s="48"/>
      <c r="P441" s="28"/>
    </row>
    <row r="442" spans="1:16" s="2" customFormat="1" ht="15" x14ac:dyDescent="0.25">
      <c r="A442" s="62"/>
      <c r="B442" s="3"/>
      <c r="C442" s="4"/>
      <c r="D442" s="5"/>
      <c r="E442" s="6"/>
      <c r="F442" s="6"/>
      <c r="G442" s="6"/>
      <c r="H442" s="4"/>
      <c r="I442" s="6"/>
      <c r="J442" s="6"/>
      <c r="K442" s="6"/>
      <c r="L442" s="46"/>
      <c r="M442" s="6"/>
      <c r="N442" s="48"/>
      <c r="O442" s="48"/>
      <c r="P442" s="28"/>
    </row>
    <row r="443" spans="1:16" s="2" customFormat="1" ht="15" x14ac:dyDescent="0.25">
      <c r="A443" s="62"/>
      <c r="B443" s="3"/>
      <c r="C443" s="4"/>
      <c r="D443" s="5"/>
      <c r="E443" s="6"/>
      <c r="F443" s="6"/>
      <c r="G443" s="6"/>
      <c r="H443" s="4"/>
      <c r="I443" s="6"/>
      <c r="J443" s="6"/>
      <c r="K443" s="6"/>
      <c r="L443" s="46"/>
      <c r="M443" s="6"/>
      <c r="N443" s="48"/>
      <c r="O443" s="48"/>
      <c r="P443" s="28"/>
    </row>
    <row r="444" spans="1:16" s="2" customFormat="1" ht="15" x14ac:dyDescent="0.25">
      <c r="A444" s="62"/>
      <c r="B444" s="3"/>
      <c r="C444" s="4"/>
      <c r="D444" s="4"/>
      <c r="E444" s="6"/>
      <c r="F444" s="6"/>
      <c r="G444" s="6"/>
      <c r="H444" s="4"/>
      <c r="I444" s="6"/>
      <c r="J444" s="6"/>
      <c r="K444" s="6"/>
      <c r="L444" s="46"/>
      <c r="M444" s="6"/>
      <c r="N444" s="48"/>
      <c r="O444" s="48"/>
      <c r="P444" s="28"/>
    </row>
    <row r="445" spans="1:16" s="2" customFormat="1" ht="15" x14ac:dyDescent="0.25">
      <c r="A445" s="62"/>
      <c r="B445" s="3"/>
      <c r="C445" s="4"/>
      <c r="D445" s="4"/>
      <c r="E445" s="6"/>
      <c r="F445" s="6"/>
      <c r="G445" s="6"/>
      <c r="H445" s="4"/>
      <c r="I445" s="6"/>
      <c r="J445" s="6"/>
      <c r="K445" s="6"/>
      <c r="L445" s="46"/>
      <c r="M445" s="6"/>
      <c r="N445" s="48"/>
      <c r="O445" s="48"/>
      <c r="P445" s="28"/>
    </row>
    <row r="446" spans="1:16" s="2" customFormat="1" ht="15" x14ac:dyDescent="0.25">
      <c r="A446" s="62"/>
      <c r="B446" s="3"/>
      <c r="C446" s="4"/>
      <c r="D446" s="4"/>
      <c r="E446" s="6"/>
      <c r="F446" s="6"/>
      <c r="G446" s="6"/>
      <c r="H446" s="4"/>
      <c r="I446" s="6"/>
      <c r="J446" s="6"/>
      <c r="K446" s="6"/>
      <c r="L446" s="46"/>
      <c r="M446" s="6"/>
      <c r="N446" s="48"/>
      <c r="O446" s="48"/>
      <c r="P446" s="28"/>
    </row>
    <row r="447" spans="1:16" s="2" customFormat="1" ht="15" x14ac:dyDescent="0.25">
      <c r="A447" s="62"/>
      <c r="B447" s="3"/>
      <c r="C447" s="4"/>
      <c r="D447" s="4"/>
      <c r="E447" s="6"/>
      <c r="F447" s="6"/>
      <c r="G447" s="6"/>
      <c r="H447" s="4"/>
      <c r="I447" s="6"/>
      <c r="J447" s="6"/>
      <c r="K447" s="6"/>
      <c r="L447" s="46"/>
      <c r="M447" s="6"/>
      <c r="N447" s="48"/>
      <c r="O447" s="48"/>
      <c r="P447" s="28"/>
    </row>
    <row r="448" spans="1:16" x14ac:dyDescent="0.25">
      <c r="A448" s="62"/>
      <c r="B448" s="3"/>
      <c r="C448" s="4"/>
      <c r="D448" s="4"/>
      <c r="E448" s="6"/>
      <c r="F448" s="6"/>
      <c r="G448" s="6"/>
      <c r="H448" s="4"/>
      <c r="I448" s="6"/>
      <c r="J448" s="6"/>
      <c r="K448" s="6"/>
      <c r="L448" s="46"/>
      <c r="M448" s="6"/>
    </row>
    <row r="449" spans="1:13" x14ac:dyDescent="0.25">
      <c r="A449" s="62"/>
      <c r="B449" s="3"/>
      <c r="C449" s="4"/>
      <c r="D449" s="4"/>
      <c r="E449" s="6"/>
      <c r="F449" s="6"/>
      <c r="G449" s="6"/>
      <c r="H449" s="4"/>
      <c r="I449" s="6"/>
      <c r="J449" s="6"/>
      <c r="K449" s="6"/>
      <c r="L449" s="46"/>
      <c r="M449" s="6"/>
    </row>
    <row r="450" spans="1:13" x14ac:dyDescent="0.25">
      <c r="A450" s="62"/>
      <c r="B450" s="3"/>
      <c r="C450" s="4"/>
      <c r="D450" s="4"/>
      <c r="E450" s="6"/>
      <c r="F450" s="6"/>
      <c r="G450" s="6"/>
      <c r="H450" s="4"/>
      <c r="I450" s="6"/>
      <c r="J450" s="6"/>
      <c r="K450" s="6"/>
      <c r="L450" s="46"/>
      <c r="M450" s="6"/>
    </row>
    <row r="451" spans="1:13" x14ac:dyDescent="0.25">
      <c r="A451" s="62"/>
      <c r="B451" s="3"/>
      <c r="C451" s="4"/>
      <c r="D451" s="4"/>
      <c r="E451" s="6"/>
      <c r="F451" s="6"/>
      <c r="G451" s="6"/>
      <c r="H451" s="4"/>
      <c r="I451" s="6"/>
      <c r="J451" s="6"/>
      <c r="K451" s="6"/>
      <c r="L451" s="46"/>
      <c r="M451" s="6"/>
    </row>
    <row r="452" spans="1:13" x14ac:dyDescent="0.25">
      <c r="A452" s="62"/>
      <c r="B452" s="3"/>
      <c r="C452" s="4"/>
      <c r="D452" s="4"/>
      <c r="E452" s="6"/>
      <c r="F452" s="6"/>
      <c r="G452" s="6"/>
      <c r="H452" s="4"/>
      <c r="I452" s="6"/>
      <c r="J452" s="6"/>
      <c r="K452" s="6"/>
      <c r="L452" s="46"/>
      <c r="M452" s="6"/>
    </row>
    <row r="453" spans="1:13" x14ac:dyDescent="0.25">
      <c r="A453" s="62"/>
      <c r="B453" s="3"/>
      <c r="C453" s="4"/>
      <c r="D453" s="4"/>
      <c r="E453" s="6"/>
      <c r="F453" s="6"/>
      <c r="G453" s="6"/>
      <c r="H453" s="4"/>
      <c r="I453" s="6"/>
      <c r="J453" s="6"/>
      <c r="K453" s="6"/>
      <c r="L453" s="46"/>
      <c r="M453" s="6"/>
    </row>
    <row r="454" spans="1:13" x14ac:dyDescent="0.25">
      <c r="A454" s="62"/>
      <c r="B454" s="3"/>
      <c r="C454" s="4"/>
      <c r="D454" s="4"/>
      <c r="E454" s="6"/>
      <c r="F454" s="6"/>
      <c r="G454" s="6"/>
      <c r="H454" s="4"/>
      <c r="I454" s="6"/>
      <c r="J454" s="6"/>
      <c r="K454" s="6"/>
      <c r="L454" s="46"/>
      <c r="M454" s="6"/>
    </row>
    <row r="455" spans="1:13" x14ac:dyDescent="0.25">
      <c r="A455" s="62"/>
      <c r="B455" s="3"/>
      <c r="C455" s="4"/>
      <c r="D455" s="4"/>
      <c r="E455" s="6"/>
      <c r="F455" s="6"/>
      <c r="G455" s="6"/>
      <c r="H455" s="4"/>
      <c r="I455" s="6"/>
      <c r="J455" s="6"/>
      <c r="K455" s="6"/>
      <c r="L455" s="46"/>
      <c r="M455" s="6"/>
    </row>
    <row r="456" spans="1:13" x14ac:dyDescent="0.25">
      <c r="A456" s="62"/>
      <c r="B456" s="3"/>
      <c r="C456" s="4"/>
      <c r="D456" s="4"/>
      <c r="E456" s="6"/>
      <c r="F456" s="6"/>
      <c r="G456" s="6"/>
      <c r="H456" s="4"/>
      <c r="I456" s="6"/>
      <c r="J456" s="6"/>
      <c r="K456" s="6"/>
      <c r="L456" s="46"/>
      <c r="M456" s="6"/>
    </row>
    <row r="457" spans="1:13" x14ac:dyDescent="0.25">
      <c r="A457" s="62"/>
      <c r="B457" s="3"/>
      <c r="C457" s="4"/>
      <c r="D457" s="4"/>
      <c r="E457" s="6"/>
      <c r="F457" s="6"/>
      <c r="G457" s="6"/>
      <c r="H457" s="4"/>
      <c r="I457" s="6"/>
      <c r="J457" s="6"/>
      <c r="K457" s="6"/>
      <c r="L457" s="46"/>
      <c r="M457" s="6"/>
    </row>
    <row r="458" spans="1:13" x14ac:dyDescent="0.25">
      <c r="A458" s="62"/>
      <c r="B458" s="3"/>
      <c r="C458" s="4"/>
      <c r="D458" s="4"/>
      <c r="E458" s="6"/>
      <c r="F458" s="6"/>
      <c r="G458" s="6"/>
      <c r="H458" s="4"/>
      <c r="I458" s="6"/>
      <c r="J458" s="6"/>
      <c r="K458" s="6"/>
      <c r="L458" s="46"/>
      <c r="M458" s="6"/>
    </row>
    <row r="459" spans="1:13" x14ac:dyDescent="0.25">
      <c r="A459" s="62"/>
      <c r="B459" s="3"/>
      <c r="C459" s="4"/>
      <c r="D459" s="4"/>
      <c r="E459" s="6"/>
      <c r="F459" s="6"/>
      <c r="G459" s="6"/>
      <c r="H459" s="4"/>
      <c r="I459" s="6"/>
      <c r="J459" s="6"/>
      <c r="K459" s="6"/>
      <c r="L459" s="46"/>
      <c r="M459" s="6"/>
    </row>
    <row r="460" spans="1:13" x14ac:dyDescent="0.25">
      <c r="A460" s="62"/>
      <c r="B460" s="3"/>
      <c r="C460" s="4"/>
      <c r="D460" s="4"/>
      <c r="E460" s="6"/>
      <c r="F460" s="6"/>
      <c r="G460" s="6"/>
      <c r="H460" s="4"/>
      <c r="I460" s="6"/>
      <c r="J460" s="6"/>
      <c r="K460" s="6"/>
      <c r="L460" s="46"/>
      <c r="M460" s="6"/>
    </row>
    <row r="461" spans="1:13" x14ac:dyDescent="0.25">
      <c r="A461" s="62"/>
      <c r="B461" s="3"/>
      <c r="C461" s="4"/>
      <c r="D461" s="4"/>
      <c r="E461" s="6"/>
      <c r="F461" s="6"/>
      <c r="G461" s="6"/>
      <c r="H461" s="4"/>
      <c r="I461" s="6"/>
      <c r="J461" s="6"/>
      <c r="K461" s="6"/>
      <c r="L461" s="46"/>
      <c r="M461" s="6"/>
    </row>
    <row r="462" spans="1:13" x14ac:dyDescent="0.25">
      <c r="A462" s="62"/>
      <c r="B462" s="3"/>
      <c r="C462" s="4"/>
      <c r="D462" s="4"/>
      <c r="E462" s="6"/>
      <c r="F462" s="6"/>
      <c r="G462" s="6"/>
      <c r="H462" s="4"/>
      <c r="I462" s="6"/>
      <c r="J462" s="6"/>
      <c r="K462" s="6"/>
      <c r="L462" s="46"/>
      <c r="M462" s="6"/>
    </row>
    <row r="463" spans="1:13" x14ac:dyDescent="0.25">
      <c r="A463" s="62"/>
      <c r="B463" s="3"/>
      <c r="C463" s="4"/>
      <c r="D463" s="4"/>
      <c r="E463" s="6"/>
      <c r="F463" s="6"/>
      <c r="G463" s="6"/>
      <c r="H463" s="4"/>
      <c r="I463" s="6"/>
      <c r="J463" s="6"/>
      <c r="K463" s="6"/>
      <c r="L463" s="46"/>
      <c r="M463" s="6"/>
    </row>
    <row r="464" spans="1:13" x14ac:dyDescent="0.25">
      <c r="A464" s="62"/>
      <c r="B464" s="3"/>
      <c r="C464" s="4"/>
      <c r="D464" s="4"/>
      <c r="E464" s="6"/>
      <c r="F464" s="6"/>
      <c r="G464" s="6"/>
      <c r="H464" s="4"/>
      <c r="I464" s="6"/>
      <c r="J464" s="6"/>
      <c r="K464" s="6"/>
      <c r="L464" s="46"/>
      <c r="M464" s="6"/>
    </row>
  </sheetData>
  <sortState xmlns:xlrd2="http://schemas.microsoft.com/office/spreadsheetml/2017/richdata2" ref="A18:O388">
    <sortCondition ref="B17"/>
  </sortState>
  <mergeCells count="6">
    <mergeCell ref="A6:P7"/>
    <mergeCell ref="A9:P10"/>
    <mergeCell ref="A12:P12"/>
    <mergeCell ref="A1:P1"/>
    <mergeCell ref="A2:P2"/>
    <mergeCell ref="A3:P3"/>
  </mergeCells>
  <pageMargins left="1" right="1" top="1" bottom="1" header="0.5" footer="0.5"/>
  <pageSetup paperSize="5" scale="51" orientation="landscape" horizontalDpi="200" verticalDpi="200" r:id="rId1"/>
  <headerFooter differentOddEven="1" differentFirst="1">
    <oddHeader>&amp;LExcess Local Revenue Status Notification List
Page &amp;P if &amp;N
July 2, 2019</oddHeader>
    <evenHeader>&amp;LExcess Local Revenue Status Notification List
Page &amp;P if &amp;N
July 2, 2019</even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Excess Local Revenue Districts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Wall, Kimberley</dc:creator>
  <cp:lastModifiedBy>Hernandez, Claudia</cp:lastModifiedBy>
  <cp:lastPrinted>2019-08-08T14:10:07Z</cp:lastPrinted>
  <dcterms:created xsi:type="dcterms:W3CDTF">2013-04-26T16:01:38Z</dcterms:created>
  <dcterms:modified xsi:type="dcterms:W3CDTF">2020-08-03T18:36:53Z</dcterms:modified>
</cp:coreProperties>
</file>